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5" windowWidth="19215" windowHeight="115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C41" i="1"/>
  <c r="D181" i="1" l="1"/>
  <c r="E181" i="1"/>
  <c r="F181" i="1"/>
  <c r="G181" i="1"/>
  <c r="H181" i="1"/>
  <c r="C181" i="1"/>
  <c r="C160" i="1"/>
  <c r="D63" i="1" l="1"/>
  <c r="E63" i="1"/>
  <c r="F63" i="1"/>
  <c r="G63" i="1"/>
  <c r="H63" i="1"/>
  <c r="C63" i="1"/>
  <c r="D203" i="1" l="1"/>
  <c r="E203" i="1"/>
  <c r="F203" i="1"/>
  <c r="G203" i="1"/>
  <c r="H203" i="1"/>
  <c r="C203" i="1"/>
  <c r="D191" i="1"/>
  <c r="E191" i="1"/>
  <c r="F191" i="1"/>
  <c r="G191" i="1"/>
  <c r="H191" i="1"/>
  <c r="C191" i="1"/>
  <c r="D148" i="1"/>
  <c r="E148" i="1"/>
  <c r="F148" i="1"/>
  <c r="G148" i="1"/>
  <c r="H148" i="1"/>
  <c r="C148" i="1"/>
  <c r="D140" i="1"/>
  <c r="E140" i="1"/>
  <c r="F140" i="1"/>
  <c r="G140" i="1"/>
  <c r="H140" i="1"/>
  <c r="C140" i="1"/>
  <c r="D135" i="1"/>
  <c r="E135" i="1"/>
  <c r="F135" i="1"/>
  <c r="G135" i="1"/>
  <c r="H135" i="1"/>
  <c r="C135" i="1"/>
  <c r="D116" i="1"/>
  <c r="E116" i="1"/>
  <c r="F116" i="1"/>
  <c r="G116" i="1"/>
  <c r="H116" i="1"/>
  <c r="C116" i="1"/>
  <c r="D95" i="1"/>
  <c r="E95" i="1"/>
  <c r="F95" i="1"/>
  <c r="G95" i="1"/>
  <c r="H95" i="1"/>
  <c r="C95" i="1"/>
  <c r="D75" i="1"/>
  <c r="E75" i="1"/>
  <c r="F75" i="1"/>
  <c r="G75" i="1"/>
  <c r="H75" i="1"/>
  <c r="C75" i="1"/>
  <c r="D55" i="1"/>
  <c r="E55" i="1"/>
  <c r="F55" i="1"/>
  <c r="G55" i="1"/>
  <c r="H55" i="1"/>
  <c r="C55" i="1"/>
  <c r="D22" i="1"/>
  <c r="E22" i="1"/>
  <c r="F22" i="1"/>
  <c r="G22" i="1"/>
  <c r="H22" i="1"/>
  <c r="C22" i="1"/>
  <c r="D158" i="1" l="1"/>
  <c r="E158" i="1"/>
  <c r="F158" i="1"/>
  <c r="G158" i="1"/>
  <c r="H158" i="1"/>
  <c r="C158" i="1"/>
  <c r="D88" i="1"/>
  <c r="E88" i="1"/>
  <c r="F88" i="1"/>
  <c r="G88" i="1"/>
  <c r="H88" i="1"/>
  <c r="D200" i="1" l="1"/>
  <c r="E200" i="1"/>
  <c r="F200" i="1"/>
  <c r="G200" i="1"/>
  <c r="H200" i="1"/>
  <c r="D211" i="1"/>
  <c r="E211" i="1"/>
  <c r="F211" i="1"/>
  <c r="G211" i="1"/>
  <c r="H211" i="1"/>
  <c r="C211" i="1"/>
  <c r="D214" i="1"/>
  <c r="E214" i="1"/>
  <c r="F214" i="1"/>
  <c r="G214" i="1"/>
  <c r="H214" i="1"/>
  <c r="C214" i="1"/>
  <c r="C200" i="1"/>
  <c r="D188" i="1"/>
  <c r="E188" i="1"/>
  <c r="F188" i="1"/>
  <c r="G188" i="1"/>
  <c r="H188" i="1"/>
  <c r="C188" i="1"/>
  <c r="D179" i="1"/>
  <c r="E179" i="1"/>
  <c r="E192" i="1" s="1"/>
  <c r="F179" i="1"/>
  <c r="F192" i="1" s="1"/>
  <c r="G179" i="1"/>
  <c r="H179" i="1"/>
  <c r="C179" i="1"/>
  <c r="D173" i="1"/>
  <c r="E173" i="1"/>
  <c r="F173" i="1"/>
  <c r="G173" i="1"/>
  <c r="H173" i="1"/>
  <c r="C173" i="1"/>
  <c r="D168" i="1"/>
  <c r="E168" i="1"/>
  <c r="F168" i="1"/>
  <c r="F174" i="1" s="1"/>
  <c r="G168" i="1"/>
  <c r="H168" i="1"/>
  <c r="C168" i="1"/>
  <c r="C174" i="1" s="1"/>
  <c r="D160" i="1"/>
  <c r="D174" i="1" s="1"/>
  <c r="E160" i="1"/>
  <c r="E174" i="1" s="1"/>
  <c r="F160" i="1"/>
  <c r="G160" i="1"/>
  <c r="G174" i="1" s="1"/>
  <c r="H160" i="1"/>
  <c r="D151" i="1"/>
  <c r="E151" i="1"/>
  <c r="F151" i="1"/>
  <c r="G151" i="1"/>
  <c r="H151" i="1"/>
  <c r="C151" i="1"/>
  <c r="D128" i="1"/>
  <c r="E128" i="1"/>
  <c r="F128" i="1"/>
  <c r="G128" i="1"/>
  <c r="H128" i="1"/>
  <c r="C128" i="1"/>
  <c r="D125" i="1"/>
  <c r="E125" i="1"/>
  <c r="F125" i="1"/>
  <c r="G125" i="1"/>
  <c r="H125" i="1"/>
  <c r="C125" i="1"/>
  <c r="D118" i="1"/>
  <c r="E118" i="1"/>
  <c r="F118" i="1"/>
  <c r="G118" i="1"/>
  <c r="H118" i="1"/>
  <c r="C118" i="1"/>
  <c r="D109" i="1"/>
  <c r="E109" i="1"/>
  <c r="F109" i="1"/>
  <c r="G109" i="1"/>
  <c r="H109" i="1"/>
  <c r="D106" i="1"/>
  <c r="E106" i="1"/>
  <c r="F106" i="1"/>
  <c r="G106" i="1"/>
  <c r="H106" i="1"/>
  <c r="D97" i="1"/>
  <c r="E97" i="1"/>
  <c r="F97" i="1"/>
  <c r="G97" i="1"/>
  <c r="H97" i="1"/>
  <c r="C109" i="1"/>
  <c r="C106" i="1"/>
  <c r="C97" i="1"/>
  <c r="C88" i="1"/>
  <c r="D85" i="1"/>
  <c r="E85" i="1"/>
  <c r="F85" i="1"/>
  <c r="G85" i="1"/>
  <c r="H85" i="1"/>
  <c r="C85" i="1"/>
  <c r="D77" i="1"/>
  <c r="E77" i="1"/>
  <c r="F77" i="1"/>
  <c r="G77" i="1"/>
  <c r="H77" i="1"/>
  <c r="C77" i="1"/>
  <c r="D66" i="1"/>
  <c r="E66" i="1"/>
  <c r="F66" i="1"/>
  <c r="G66" i="1"/>
  <c r="H66" i="1"/>
  <c r="C66" i="1"/>
  <c r="D52" i="1"/>
  <c r="E52" i="1"/>
  <c r="F52" i="1"/>
  <c r="G52" i="1"/>
  <c r="H52" i="1"/>
  <c r="C52" i="1"/>
  <c r="D44" i="1"/>
  <c r="E44" i="1"/>
  <c r="F44" i="1"/>
  <c r="G44" i="1"/>
  <c r="H44" i="1"/>
  <c r="C44" i="1"/>
  <c r="D30" i="1"/>
  <c r="E30" i="1"/>
  <c r="F30" i="1"/>
  <c r="G30" i="1"/>
  <c r="H30" i="1"/>
  <c r="C30" i="1"/>
  <c r="D18" i="1"/>
  <c r="E18" i="1"/>
  <c r="F18" i="1"/>
  <c r="G18" i="1"/>
  <c r="H18" i="1"/>
  <c r="D11" i="1"/>
  <c r="E11" i="1"/>
  <c r="F11" i="1"/>
  <c r="G11" i="1"/>
  <c r="H11" i="1"/>
  <c r="C11" i="1"/>
  <c r="D9" i="1"/>
  <c r="E9" i="1"/>
  <c r="F9" i="1"/>
  <c r="G9" i="1"/>
  <c r="H9" i="1"/>
  <c r="D28" i="1"/>
  <c r="E28" i="1"/>
  <c r="F28" i="1"/>
  <c r="G28" i="1"/>
  <c r="H28" i="1"/>
  <c r="C28" i="1"/>
  <c r="E89" i="1" l="1"/>
  <c r="H89" i="1"/>
  <c r="G192" i="1"/>
  <c r="F89" i="1"/>
  <c r="D89" i="1"/>
  <c r="H192" i="1"/>
  <c r="D192" i="1"/>
  <c r="C89" i="1"/>
  <c r="H174" i="1"/>
  <c r="C152" i="1"/>
  <c r="C192" i="1"/>
  <c r="D152" i="1"/>
  <c r="F152" i="1"/>
  <c r="E152" i="1"/>
  <c r="G152" i="1"/>
  <c r="H152" i="1"/>
  <c r="G215" i="1"/>
  <c r="D215" i="1"/>
  <c r="F215" i="1"/>
  <c r="G89" i="1"/>
  <c r="E215" i="1"/>
  <c r="C215" i="1"/>
  <c r="H215" i="1"/>
  <c r="H110" i="1"/>
  <c r="H67" i="1"/>
  <c r="F67" i="1"/>
  <c r="D67" i="1"/>
  <c r="G110" i="1"/>
  <c r="E110" i="1"/>
  <c r="G129" i="1"/>
  <c r="E129" i="1"/>
  <c r="G23" i="1"/>
  <c r="E23" i="1"/>
  <c r="C129" i="1"/>
  <c r="H129" i="1"/>
  <c r="F129" i="1"/>
  <c r="D129" i="1"/>
  <c r="C110" i="1"/>
  <c r="D110" i="1"/>
  <c r="F110" i="1"/>
  <c r="G67" i="1"/>
  <c r="C67" i="1"/>
  <c r="E67" i="1"/>
  <c r="C45" i="1"/>
  <c r="H23" i="1"/>
  <c r="F23" i="1"/>
  <c r="D23" i="1"/>
  <c r="G45" i="1"/>
  <c r="E45" i="1"/>
  <c r="H45" i="1"/>
  <c r="F45" i="1"/>
  <c r="D45" i="1"/>
  <c r="C18" i="1"/>
  <c r="C9" i="1"/>
  <c r="C23" i="1" l="1"/>
  <c r="H216" i="1"/>
  <c r="H217" i="1" s="1"/>
  <c r="G216" i="1"/>
  <c r="G217" i="1" s="1"/>
  <c r="D216" i="1"/>
  <c r="D217" i="1" s="1"/>
  <c r="F216" i="1"/>
  <c r="F217" i="1" s="1"/>
  <c r="E216" i="1"/>
  <c r="E217" i="1" s="1"/>
  <c r="D15" i="3" l="1"/>
  <c r="F15" i="3" l="1"/>
  <c r="E15" i="3"/>
  <c r="C15" i="3"/>
  <c r="T31" i="2" l="1"/>
  <c r="T30" i="2"/>
  <c r="R29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3" i="2"/>
  <c r="T12" i="2"/>
  <c r="T10" i="2"/>
  <c r="T9" i="2"/>
  <c r="T8" i="2"/>
  <c r="T7" i="2"/>
  <c r="T6" i="2"/>
  <c r="T5" i="2"/>
  <c r="T4" i="2"/>
</calcChain>
</file>

<file path=xl/sharedStrings.xml><?xml version="1.0" encoding="utf-8"?>
<sst xmlns="http://schemas.openxmlformats.org/spreadsheetml/2006/main" count="348" uniqueCount="127">
  <si>
    <t>Прием пищи</t>
  </si>
  <si>
    <t>Наименование блюда</t>
  </si>
  <si>
    <t>Выход блюда</t>
  </si>
  <si>
    <t>Пищевые вещества</t>
  </si>
  <si>
    <t>Энергетическая ценность (ккал)</t>
  </si>
  <si>
    <t>Витамин С</t>
  </si>
  <si>
    <t>№ рецептуры</t>
  </si>
  <si>
    <t>Б</t>
  </si>
  <si>
    <t xml:space="preserve">Ж </t>
  </si>
  <si>
    <t xml:space="preserve">У </t>
  </si>
  <si>
    <t>День 1</t>
  </si>
  <si>
    <t>Завтрак:</t>
  </si>
  <si>
    <t>Макароны отварные</t>
  </si>
  <si>
    <t xml:space="preserve">Чай с сахаром </t>
  </si>
  <si>
    <t>II завтрак:</t>
  </si>
  <si>
    <t xml:space="preserve">Сок </t>
  </si>
  <si>
    <t>Обед:</t>
  </si>
  <si>
    <t>Суп гороховый</t>
  </si>
  <si>
    <t>Хлеб ржаной</t>
  </si>
  <si>
    <t>Хлеб пшеничный</t>
  </si>
  <si>
    <t>Компот из сухофруктов</t>
  </si>
  <si>
    <t>Полдник:</t>
  </si>
  <si>
    <t>Итого за первый день:</t>
  </si>
  <si>
    <t>День 2</t>
  </si>
  <si>
    <t>Какао на молоке</t>
  </si>
  <si>
    <t>Борщ со сметаной и мясом курицы</t>
  </si>
  <si>
    <t>Картофель отварной</t>
  </si>
  <si>
    <t xml:space="preserve">Кисель </t>
  </si>
  <si>
    <t>Итого за второй день:</t>
  </si>
  <si>
    <t>День 3</t>
  </si>
  <si>
    <t>Сосиски говяжьи</t>
  </si>
  <si>
    <t>Суп-лапша на м/б</t>
  </si>
  <si>
    <t>Пюре картофельное</t>
  </si>
  <si>
    <t>Итого за третий день:</t>
  </si>
  <si>
    <t>День 4</t>
  </si>
  <si>
    <t>Суп рыбный</t>
  </si>
  <si>
    <t>Рагу овощное с курицей</t>
  </si>
  <si>
    <t>Итого за четвертый день:</t>
  </si>
  <si>
    <t>День 5</t>
  </si>
  <si>
    <t>Ленивые голубцы из курицы</t>
  </si>
  <si>
    <t>Итого за пятый день:</t>
  </si>
  <si>
    <t>День 6</t>
  </si>
  <si>
    <t>Итого за шестой день:</t>
  </si>
  <si>
    <t>День 7</t>
  </si>
  <si>
    <t>Итого за седьмой день:</t>
  </si>
  <si>
    <t>День 8</t>
  </si>
  <si>
    <t>Щи с мясом курицы</t>
  </si>
  <si>
    <t>Итого за восьмой день:</t>
  </si>
  <si>
    <t>День 9</t>
  </si>
  <si>
    <t xml:space="preserve">Суп-харчо со сметаной </t>
  </si>
  <si>
    <t>Итого за девятый день:</t>
  </si>
  <si>
    <t>День 10</t>
  </si>
  <si>
    <t>Капуста тушенная</t>
  </si>
  <si>
    <t>Итого за десятый день:</t>
  </si>
  <si>
    <t>Итого за весь период:</t>
  </si>
  <si>
    <t>Среднее значение за период:</t>
  </si>
  <si>
    <t xml:space="preserve">Плов с мясом </t>
  </si>
  <si>
    <t>Омлет</t>
  </si>
  <si>
    <t>Каша манная молочная</t>
  </si>
  <si>
    <t>Суп вермишелевый молочный</t>
  </si>
  <si>
    <t>Каша пшеничная с сахаром</t>
  </si>
  <si>
    <t>молоко мололчная и кисломолочная продукция</t>
  </si>
  <si>
    <t>3-7 лет</t>
  </si>
  <si>
    <t>нетто г,мл на 1 реб в сут</t>
  </si>
  <si>
    <t>творог</t>
  </si>
  <si>
    <t>сметана</t>
  </si>
  <si>
    <t>сыр</t>
  </si>
  <si>
    <t>мясо 1 й кат</t>
  </si>
  <si>
    <t>птица</t>
  </si>
  <si>
    <t>рыба</t>
  </si>
  <si>
    <t>яйцо</t>
  </si>
  <si>
    <t>картофель</t>
  </si>
  <si>
    <t>овощи свежие,консервированные. Соленые</t>
  </si>
  <si>
    <t>и квашенные вт.ч.томат-пюре,зелень</t>
  </si>
  <si>
    <t>фрукты свежие</t>
  </si>
  <si>
    <t>сухофрукты</t>
  </si>
  <si>
    <t>сок фруктовые и овощные</t>
  </si>
  <si>
    <t>хлеб ржаной</t>
  </si>
  <si>
    <t>хлеб пшеничный</t>
  </si>
  <si>
    <t>крупы,бобовые</t>
  </si>
  <si>
    <t>макаронные изделия</t>
  </si>
  <si>
    <t>мука пшеничная</t>
  </si>
  <si>
    <t>масло сливочное</t>
  </si>
  <si>
    <t>масло растительное</t>
  </si>
  <si>
    <t>Кондитерские изделия</t>
  </si>
  <si>
    <t>чай</t>
  </si>
  <si>
    <t>какао-порошок</t>
  </si>
  <si>
    <t>сахар</t>
  </si>
  <si>
    <t>дрожжи</t>
  </si>
  <si>
    <t>крахмал</t>
  </si>
  <si>
    <t>соль пищевая</t>
  </si>
  <si>
    <t>1 день</t>
  </si>
  <si>
    <t>Итого</t>
  </si>
  <si>
    <t>N</t>
  </si>
  <si>
    <t>Ж</t>
  </si>
  <si>
    <t>У</t>
  </si>
  <si>
    <t>Ккал</t>
  </si>
  <si>
    <t>Итого за завтрак:</t>
  </si>
  <si>
    <t>Итого за полдник:</t>
  </si>
  <si>
    <t>Итого за обед:</t>
  </si>
  <si>
    <t>Итого за II завтрак</t>
  </si>
  <si>
    <t>Суп «Весенний»</t>
  </si>
  <si>
    <t>Котлета рыбная в томатно-сметанном соусе</t>
  </si>
  <si>
    <t xml:space="preserve">Соус с мясом </t>
  </si>
  <si>
    <t>Картофельная запеканка с мясом курицы</t>
  </si>
  <si>
    <t>Рыба тушенная в томатно-сметанном соусе</t>
  </si>
  <si>
    <t>Котлета мясная в томатно-сметанном соусе</t>
  </si>
  <si>
    <t>Соус сметанный сладкий</t>
  </si>
  <si>
    <t>Свекольник со сметаной</t>
  </si>
  <si>
    <t>Кисломолочный продукт</t>
  </si>
  <si>
    <t>Бутерброд с маслом</t>
  </si>
  <si>
    <t>Бутерброд с маслом и сыром</t>
  </si>
  <si>
    <t>Фрукты (яблоки свежие)</t>
  </si>
  <si>
    <t>Оладьи со сгущенным молоком</t>
  </si>
  <si>
    <t>Запеканка творожно-вермишелевая</t>
  </si>
  <si>
    <t>Печенье</t>
  </si>
  <si>
    <t>Булочка дорожная</t>
  </si>
  <si>
    <t>Сгущенное молоко</t>
  </si>
  <si>
    <t>Каша рисовая молочная</t>
  </si>
  <si>
    <t>Пудинг творожно-манный со сгущенным молоком</t>
  </si>
  <si>
    <t>Бефстроганов из говяжьего сердца отварного</t>
  </si>
  <si>
    <t>«Ежик» мясной в томатно-сметанном соуе</t>
  </si>
  <si>
    <t>Каша геркулесовая молочная</t>
  </si>
  <si>
    <t>Каша гречневая рассыпчатая</t>
  </si>
  <si>
    <t>Огурец свежий</t>
  </si>
  <si>
    <t>Помидор свежий</t>
  </si>
  <si>
    <t>Сырники запеченные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</si>
</sst>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ourier New"/>
      <family val="3"/>
      <charset val="204"/>
    </font>
    <font>
      <b/>
      <sz val="11"/>
      <color theme="1"/>
      <name val="Courier New"/>
      <family val="3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ourier New"/>
      <family val="3"/>
      <charset val="204"/>
    </font>
    <font>
      <sz val="11"/>
      <color rgb="FF000000"/>
      <name val="Courier New"/>
      <family val="3"/>
      <charset val="204"/>
    </font>
    <font>
      <sz val="1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1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0" xfId="0" applyFill="1"/>
    <xf numFmtId="0" fontId="1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0" fillId="0" borderId="20" xfId="0" applyBorder="1" applyAlignment="1"/>
    <xf numFmtId="0" fontId="0" fillId="0" borderId="22" xfId="0" applyBorder="1" applyAlignment="1"/>
    <xf numFmtId="0" fontId="0" fillId="0" borderId="21" xfId="0" applyBorder="1" applyAlignment="1"/>
    <xf numFmtId="0" fontId="0" fillId="0" borderId="23" xfId="0" applyBorder="1" applyAlignment="1"/>
    <xf numFmtId="0" fontId="0" fillId="0" borderId="0" xfId="0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0" fillId="0" borderId="3" xfId="0" applyBorder="1"/>
    <xf numFmtId="0" fontId="3" fillId="0" borderId="16" xfId="0" applyFont="1" applyFill="1" applyBorder="1" applyAlignment="1">
      <alignment horizontal="center"/>
    </xf>
    <xf numFmtId="0" fontId="0" fillId="0" borderId="29" xfId="0" applyBorder="1"/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6" xfId="0" applyBorder="1"/>
    <xf numFmtId="0" fontId="0" fillId="0" borderId="31" xfId="0" applyBorder="1"/>
    <xf numFmtId="0" fontId="0" fillId="0" borderId="33" xfId="0" applyBorder="1"/>
    <xf numFmtId="0" fontId="0" fillId="0" borderId="13" xfId="0" applyBorder="1" applyAlignment="1">
      <alignment horizontal="center" vertical="center"/>
    </xf>
    <xf numFmtId="0" fontId="0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0" xfId="0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30" xfId="0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0" fillId="0" borderId="3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6" xfId="0" applyBorder="1"/>
    <xf numFmtId="0" fontId="0" fillId="0" borderId="28" xfId="0" applyBorder="1"/>
    <xf numFmtId="0" fontId="0" fillId="0" borderId="17" xfId="0" applyBorder="1"/>
    <xf numFmtId="0" fontId="0" fillId="0" borderId="18" xfId="0" applyBorder="1"/>
    <xf numFmtId="0" fontId="0" fillId="0" borderId="32" xfId="0" applyBorder="1"/>
    <xf numFmtId="0" fontId="0" fillId="0" borderId="12" xfId="0" applyBorder="1"/>
    <xf numFmtId="0" fontId="1" fillId="0" borderId="1" xfId="0" applyFont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4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1" fillId="2" borderId="46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4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2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38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0" fillId="2" borderId="1" xfId="0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3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" fillId="2" borderId="43" xfId="0" applyFont="1" applyFill="1" applyBorder="1" applyAlignment="1">
      <alignment vertical="center" wrapText="1"/>
    </xf>
    <xf numFmtId="0" fontId="1" fillId="2" borderId="44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" fillId="2" borderId="39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8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9" xfId="0" applyBorder="1" applyAlignment="1">
      <alignment horizontal="left"/>
    </xf>
    <xf numFmtId="0" fontId="3" fillId="0" borderId="25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0"/>
  <sheetViews>
    <sheetView tabSelected="1" topLeftCell="A197" zoomScaleNormal="100" workbookViewId="0">
      <selection activeCell="A198" sqref="A198:I217"/>
    </sheetView>
  </sheetViews>
  <sheetFormatPr defaultRowHeight="15" x14ac:dyDescent="0.25"/>
  <cols>
    <col min="1" max="1" width="25.7109375" customWidth="1"/>
    <col min="2" max="2" width="37.7109375" customWidth="1"/>
    <col min="3" max="3" width="9.28515625" customWidth="1"/>
    <col min="4" max="4" width="10.7109375" customWidth="1"/>
    <col min="5" max="5" width="11.140625" customWidth="1"/>
    <col min="6" max="6" width="10.7109375" customWidth="1"/>
    <col min="7" max="7" width="12.85546875" customWidth="1"/>
    <col min="8" max="8" width="13.28515625" customWidth="1"/>
    <col min="9" max="9" width="9.28515625" customWidth="1"/>
    <col min="11" max="11" width="23.85546875" customWidth="1"/>
  </cols>
  <sheetData>
    <row r="1" spans="1:9" ht="15.75" thickBot="1" x14ac:dyDescent="0.3">
      <c r="A1" s="1"/>
      <c r="B1" s="1"/>
      <c r="C1" s="1"/>
      <c r="D1" s="1"/>
      <c r="E1" s="1"/>
      <c r="F1" s="1"/>
      <c r="G1" s="1"/>
      <c r="H1" s="1"/>
      <c r="I1" s="1"/>
    </row>
    <row r="2" spans="1:9" ht="34.5" customHeight="1" x14ac:dyDescent="0.25">
      <c r="A2" s="134" t="s">
        <v>0</v>
      </c>
      <c r="B2" s="136" t="s">
        <v>1</v>
      </c>
      <c r="C2" s="136" t="s">
        <v>2</v>
      </c>
      <c r="D2" s="136" t="s">
        <v>3</v>
      </c>
      <c r="E2" s="136"/>
      <c r="F2" s="136"/>
      <c r="G2" s="136" t="s">
        <v>4</v>
      </c>
      <c r="H2" s="136" t="s">
        <v>5</v>
      </c>
      <c r="I2" s="129" t="s">
        <v>6</v>
      </c>
    </row>
    <row r="3" spans="1:9" ht="30.75" customHeight="1" thickBot="1" x14ac:dyDescent="0.3">
      <c r="A3" s="135"/>
      <c r="B3" s="137"/>
      <c r="C3" s="137"/>
      <c r="D3" s="2" t="s">
        <v>7</v>
      </c>
      <c r="E3" s="2" t="s">
        <v>8</v>
      </c>
      <c r="F3" s="2" t="s">
        <v>9</v>
      </c>
      <c r="G3" s="137"/>
      <c r="H3" s="137"/>
      <c r="I3" s="130"/>
    </row>
    <row r="4" spans="1:9" ht="13.5" customHeight="1" thickBot="1" x14ac:dyDescent="0.3">
      <c r="A4" s="3" t="s">
        <v>10</v>
      </c>
      <c r="B4" s="87"/>
      <c r="C4" s="88"/>
      <c r="D4" s="9"/>
      <c r="E4" s="9"/>
      <c r="F4" s="9"/>
      <c r="G4" s="9"/>
      <c r="H4" s="9"/>
      <c r="I4" s="10"/>
    </row>
    <row r="5" spans="1:9" ht="13.5" customHeight="1" x14ac:dyDescent="0.25">
      <c r="A5" s="4" t="s">
        <v>11</v>
      </c>
      <c r="B5" s="101" t="s">
        <v>12</v>
      </c>
      <c r="C5" s="102">
        <v>150</v>
      </c>
      <c r="D5" s="103">
        <v>3.86</v>
      </c>
      <c r="E5" s="103">
        <v>2.93</v>
      </c>
      <c r="F5" s="103">
        <v>20.170000000000002</v>
      </c>
      <c r="G5" s="103">
        <v>120.7</v>
      </c>
      <c r="H5" s="103">
        <v>0</v>
      </c>
      <c r="I5" s="104">
        <v>22</v>
      </c>
    </row>
    <row r="6" spans="1:9" ht="14.25" customHeight="1" x14ac:dyDescent="0.25">
      <c r="A6" s="5"/>
      <c r="B6" s="99" t="s">
        <v>125</v>
      </c>
      <c r="C6" s="99">
        <v>50</v>
      </c>
      <c r="D6" s="103">
        <v>0.9</v>
      </c>
      <c r="E6" s="103">
        <v>4.95</v>
      </c>
      <c r="F6" s="103">
        <v>3.78</v>
      </c>
      <c r="G6" s="103">
        <v>63.28</v>
      </c>
      <c r="H6" s="103">
        <v>16.34</v>
      </c>
      <c r="I6" s="99">
        <v>56</v>
      </c>
    </row>
    <row r="7" spans="1:9" ht="13.5" customHeight="1" x14ac:dyDescent="0.25">
      <c r="A7" s="6"/>
      <c r="B7" s="100" t="s">
        <v>13</v>
      </c>
      <c r="C7" s="105">
        <v>180</v>
      </c>
      <c r="D7" s="91">
        <v>0.18</v>
      </c>
      <c r="E7" s="91">
        <v>0.09</v>
      </c>
      <c r="F7" s="91">
        <v>9.9</v>
      </c>
      <c r="G7" s="91">
        <v>37.200000000000003</v>
      </c>
      <c r="H7" s="91">
        <v>0</v>
      </c>
      <c r="I7" s="106">
        <v>42</v>
      </c>
    </row>
    <row r="8" spans="1:9" ht="13.5" customHeight="1" x14ac:dyDescent="0.25">
      <c r="A8" s="6"/>
      <c r="B8" s="99" t="s">
        <v>110</v>
      </c>
      <c r="C8" s="99">
        <v>43</v>
      </c>
      <c r="D8" s="107">
        <v>1.46</v>
      </c>
      <c r="E8" s="107">
        <v>4</v>
      </c>
      <c r="F8" s="107">
        <v>13.33</v>
      </c>
      <c r="G8" s="107">
        <v>99.35</v>
      </c>
      <c r="H8" s="107">
        <v>0</v>
      </c>
      <c r="I8" s="99">
        <v>40</v>
      </c>
    </row>
    <row r="9" spans="1:9" ht="14.25" customHeight="1" x14ac:dyDescent="0.25">
      <c r="A9" s="75" t="s">
        <v>97</v>
      </c>
      <c r="B9" s="78"/>
      <c r="C9" s="78">
        <f>C5+C6+C7+C8</f>
        <v>423</v>
      </c>
      <c r="D9" s="92">
        <f t="shared" ref="D9:H9" si="0">D5+D6+D7+D8</f>
        <v>6.3999999999999995</v>
      </c>
      <c r="E9" s="92">
        <f t="shared" si="0"/>
        <v>11.97</v>
      </c>
      <c r="F9" s="92">
        <f t="shared" si="0"/>
        <v>47.18</v>
      </c>
      <c r="G9" s="92">
        <f t="shared" si="0"/>
        <v>320.52999999999997</v>
      </c>
      <c r="H9" s="92">
        <f t="shared" si="0"/>
        <v>16.34</v>
      </c>
      <c r="I9" s="108"/>
    </row>
    <row r="10" spans="1:9" ht="13.5" customHeight="1" x14ac:dyDescent="0.25">
      <c r="A10" s="6" t="s">
        <v>14</v>
      </c>
      <c r="B10" s="109" t="s">
        <v>15</v>
      </c>
      <c r="C10" s="109">
        <v>180</v>
      </c>
      <c r="D10" s="93">
        <v>0.75</v>
      </c>
      <c r="E10" s="93">
        <v>0.01</v>
      </c>
      <c r="F10" s="110">
        <v>25.15</v>
      </c>
      <c r="G10" s="93">
        <v>95.1</v>
      </c>
      <c r="H10" s="93">
        <v>3</v>
      </c>
      <c r="I10" s="109">
        <v>47</v>
      </c>
    </row>
    <row r="11" spans="1:9" ht="13.5" customHeight="1" x14ac:dyDescent="0.25">
      <c r="A11" s="75" t="s">
        <v>100</v>
      </c>
      <c r="B11" s="78"/>
      <c r="C11" s="83">
        <f>C10</f>
        <v>180</v>
      </c>
      <c r="D11" s="92">
        <f t="shared" ref="D11:H11" si="1">D10</f>
        <v>0.75</v>
      </c>
      <c r="E11" s="92">
        <f t="shared" si="1"/>
        <v>0.01</v>
      </c>
      <c r="F11" s="92">
        <f t="shared" si="1"/>
        <v>25.15</v>
      </c>
      <c r="G11" s="92">
        <f t="shared" si="1"/>
        <v>95.1</v>
      </c>
      <c r="H11" s="92">
        <f t="shared" si="1"/>
        <v>3</v>
      </c>
      <c r="I11" s="111"/>
    </row>
    <row r="12" spans="1:9" ht="13.5" customHeight="1" x14ac:dyDescent="0.25">
      <c r="A12" s="6" t="s">
        <v>16</v>
      </c>
      <c r="B12" s="99" t="s">
        <v>35</v>
      </c>
      <c r="C12" s="112">
        <v>200</v>
      </c>
      <c r="D12" s="91">
        <v>8.6</v>
      </c>
      <c r="E12" s="91">
        <v>8.41</v>
      </c>
      <c r="F12" s="91">
        <v>22.52</v>
      </c>
      <c r="G12" s="91">
        <v>167.25</v>
      </c>
      <c r="H12" s="91">
        <v>3.11</v>
      </c>
      <c r="I12" s="111">
        <v>4</v>
      </c>
    </row>
    <row r="13" spans="1:9" ht="13.5" customHeight="1" x14ac:dyDescent="0.25">
      <c r="A13" s="6"/>
      <c r="B13" s="99" t="s">
        <v>18</v>
      </c>
      <c r="C13" s="112">
        <v>38</v>
      </c>
      <c r="D13" s="99">
        <v>1.26</v>
      </c>
      <c r="E13" s="99">
        <v>0.31</v>
      </c>
      <c r="F13" s="99">
        <v>10.92</v>
      </c>
      <c r="G13" s="99">
        <v>51.97</v>
      </c>
      <c r="H13" s="99">
        <v>0</v>
      </c>
      <c r="I13" s="99">
        <v>39</v>
      </c>
    </row>
    <row r="14" spans="1:9" ht="16.5" customHeight="1" x14ac:dyDescent="0.25">
      <c r="A14" s="6"/>
      <c r="B14" s="99" t="s">
        <v>124</v>
      </c>
      <c r="C14" s="112">
        <v>50</v>
      </c>
      <c r="D14" s="103">
        <v>0.61</v>
      </c>
      <c r="E14" s="103">
        <v>4.87</v>
      </c>
      <c r="F14" s="103">
        <v>1.9</v>
      </c>
      <c r="G14" s="103">
        <v>53.84</v>
      </c>
      <c r="H14" s="103">
        <v>7.6</v>
      </c>
      <c r="I14" s="111">
        <v>55</v>
      </c>
    </row>
    <row r="15" spans="1:9" ht="13.5" customHeight="1" x14ac:dyDescent="0.25">
      <c r="A15" s="6"/>
      <c r="B15" s="99" t="s">
        <v>56</v>
      </c>
      <c r="C15" s="112">
        <v>130</v>
      </c>
      <c r="D15" s="91">
        <v>9.3800000000000008</v>
      </c>
      <c r="E15" s="91">
        <v>12</v>
      </c>
      <c r="F15" s="91">
        <v>25.35</v>
      </c>
      <c r="G15" s="91">
        <v>247</v>
      </c>
      <c r="H15" s="91">
        <v>0.33</v>
      </c>
      <c r="I15" s="111">
        <v>10</v>
      </c>
    </row>
    <row r="16" spans="1:9" ht="13.5" customHeight="1" x14ac:dyDescent="0.25">
      <c r="A16" s="6"/>
      <c r="B16" s="99" t="s">
        <v>19</v>
      </c>
      <c r="C16" s="112">
        <v>25</v>
      </c>
      <c r="D16" s="91">
        <v>1.67</v>
      </c>
      <c r="E16" s="91">
        <v>0.22</v>
      </c>
      <c r="F16" s="91">
        <v>9.6999999999999993</v>
      </c>
      <c r="G16" s="91">
        <v>66.3</v>
      </c>
      <c r="H16" s="91">
        <v>0.05</v>
      </c>
      <c r="I16" s="99">
        <v>38</v>
      </c>
    </row>
    <row r="17" spans="1:18" ht="13.5" customHeight="1" x14ac:dyDescent="0.25">
      <c r="A17" s="6"/>
      <c r="B17" s="99" t="s">
        <v>20</v>
      </c>
      <c r="C17" s="99">
        <v>180</v>
      </c>
      <c r="D17" s="100">
        <v>0.15</v>
      </c>
      <c r="E17" s="100">
        <v>0</v>
      </c>
      <c r="F17" s="100">
        <v>16.399999999999999</v>
      </c>
      <c r="G17" s="100">
        <v>111.8</v>
      </c>
      <c r="H17" s="100">
        <v>0.36</v>
      </c>
      <c r="I17" s="99">
        <v>44</v>
      </c>
    </row>
    <row r="18" spans="1:18" ht="13.5" customHeight="1" x14ac:dyDescent="0.25">
      <c r="A18" s="75" t="s">
        <v>99</v>
      </c>
      <c r="B18" s="78"/>
      <c r="C18" s="78">
        <f>C10+C12+C13+C14+C15+C16+C17</f>
        <v>803</v>
      </c>
      <c r="D18" s="92">
        <f t="shared" ref="D18:H18" si="2">D10+D12+D13+D14+D15+D16+D17</f>
        <v>22.42</v>
      </c>
      <c r="E18" s="92">
        <f t="shared" si="2"/>
        <v>25.82</v>
      </c>
      <c r="F18" s="92">
        <f t="shared" si="2"/>
        <v>111.94</v>
      </c>
      <c r="G18" s="92">
        <f t="shared" si="2"/>
        <v>793.26</v>
      </c>
      <c r="H18" s="92">
        <f t="shared" si="2"/>
        <v>14.45</v>
      </c>
      <c r="I18" s="108"/>
    </row>
    <row r="19" spans="1:18" ht="13.5" customHeight="1" x14ac:dyDescent="0.25">
      <c r="A19" s="6" t="s">
        <v>21</v>
      </c>
      <c r="B19" s="99" t="s">
        <v>112</v>
      </c>
      <c r="C19" s="99">
        <v>100</v>
      </c>
      <c r="D19" s="91">
        <v>0.37</v>
      </c>
      <c r="E19" s="91">
        <v>0.37</v>
      </c>
      <c r="F19" s="91">
        <v>9.26</v>
      </c>
      <c r="G19" s="91">
        <v>41.58</v>
      </c>
      <c r="H19" s="91">
        <v>9.4499999999999993</v>
      </c>
      <c r="I19" s="99">
        <v>49</v>
      </c>
    </row>
    <row r="20" spans="1:18" ht="13.5" customHeight="1" x14ac:dyDescent="0.25">
      <c r="A20" s="7"/>
      <c r="B20" s="99" t="s">
        <v>115</v>
      </c>
      <c r="C20" s="99">
        <v>38</v>
      </c>
      <c r="D20" s="99">
        <v>2.1</v>
      </c>
      <c r="E20" s="99">
        <v>5.97</v>
      </c>
      <c r="F20" s="99">
        <v>24.51</v>
      </c>
      <c r="G20" s="99">
        <v>168.12</v>
      </c>
      <c r="H20" s="99">
        <v>0</v>
      </c>
      <c r="I20" s="99">
        <v>37</v>
      </c>
    </row>
    <row r="21" spans="1:18" ht="13.5" customHeight="1" x14ac:dyDescent="0.25">
      <c r="A21" s="74"/>
      <c r="B21" s="109" t="s">
        <v>109</v>
      </c>
      <c r="C21" s="109">
        <v>200</v>
      </c>
      <c r="D21" s="93">
        <v>5.8</v>
      </c>
      <c r="E21" s="93">
        <v>5.76</v>
      </c>
      <c r="F21" s="110">
        <v>7.2</v>
      </c>
      <c r="G21" s="93">
        <v>118</v>
      </c>
      <c r="H21" s="93">
        <v>1.4</v>
      </c>
      <c r="I21" s="109">
        <v>48</v>
      </c>
    </row>
    <row r="22" spans="1:18" ht="13.5" customHeight="1" x14ac:dyDescent="0.25">
      <c r="A22" s="76" t="s">
        <v>98</v>
      </c>
      <c r="B22" s="80"/>
      <c r="C22" s="80">
        <f>C19+C20+C21</f>
        <v>338</v>
      </c>
      <c r="D22" s="80">
        <f t="shared" ref="D22:H22" si="3">D19+D20+D21</f>
        <v>8.27</v>
      </c>
      <c r="E22" s="80">
        <f t="shared" si="3"/>
        <v>12.1</v>
      </c>
      <c r="F22" s="80">
        <f t="shared" si="3"/>
        <v>40.970000000000006</v>
      </c>
      <c r="G22" s="80">
        <f t="shared" si="3"/>
        <v>327.7</v>
      </c>
      <c r="H22" s="80">
        <f t="shared" si="3"/>
        <v>10.85</v>
      </c>
      <c r="I22" s="109"/>
    </row>
    <row r="23" spans="1:18" ht="30.75" customHeight="1" thickBot="1" x14ac:dyDescent="0.3">
      <c r="A23" s="76" t="s">
        <v>22</v>
      </c>
      <c r="B23" s="109"/>
      <c r="C23" s="80">
        <f>C9+C18+C22+C11</f>
        <v>1744</v>
      </c>
      <c r="D23" s="93">
        <f>D9+D11+D18+D22</f>
        <v>37.840000000000003</v>
      </c>
      <c r="E23" s="93">
        <f t="shared" ref="E23:H23" si="4">E9+E11+E18+E22</f>
        <v>49.9</v>
      </c>
      <c r="F23" s="93">
        <f t="shared" si="4"/>
        <v>225.23999999999998</v>
      </c>
      <c r="G23" s="93">
        <f t="shared" si="4"/>
        <v>1536.59</v>
      </c>
      <c r="H23" s="93">
        <f t="shared" si="4"/>
        <v>44.64</v>
      </c>
      <c r="I23" s="109"/>
    </row>
    <row r="24" spans="1:18" ht="13.5" customHeight="1" thickBot="1" x14ac:dyDescent="0.3">
      <c r="A24" s="8" t="s">
        <v>23</v>
      </c>
      <c r="B24" s="85"/>
      <c r="C24" s="85"/>
      <c r="D24" s="95"/>
      <c r="E24" s="95"/>
      <c r="F24" s="95"/>
      <c r="G24" s="95"/>
      <c r="H24" s="95"/>
      <c r="I24" s="86"/>
    </row>
    <row r="25" spans="1:18" ht="13.5" customHeight="1" x14ac:dyDescent="0.25">
      <c r="A25" s="4" t="s">
        <v>11</v>
      </c>
      <c r="B25" s="100" t="s">
        <v>60</v>
      </c>
      <c r="C25" s="105">
        <v>160</v>
      </c>
      <c r="D25" s="91">
        <v>3.2</v>
      </c>
      <c r="E25" s="91">
        <v>0.64</v>
      </c>
      <c r="F25" s="91">
        <v>19.36</v>
      </c>
      <c r="G25" s="91">
        <v>99.2</v>
      </c>
      <c r="H25" s="91">
        <v>0</v>
      </c>
      <c r="I25" s="106">
        <v>25</v>
      </c>
      <c r="K25" s="71"/>
      <c r="L25" s="71"/>
      <c r="M25" s="71"/>
      <c r="N25" s="71"/>
      <c r="O25" s="71"/>
      <c r="P25" s="71"/>
      <c r="Q25" s="71"/>
      <c r="R25" s="71"/>
    </row>
    <row r="26" spans="1:18" ht="13.5" customHeight="1" x14ac:dyDescent="0.25">
      <c r="A26" s="4"/>
      <c r="B26" s="99" t="s">
        <v>24</v>
      </c>
      <c r="C26" s="99">
        <v>180</v>
      </c>
      <c r="D26" s="99">
        <v>3.69</v>
      </c>
      <c r="E26" s="99">
        <v>3.15</v>
      </c>
      <c r="F26" s="99">
        <v>15.59</v>
      </c>
      <c r="G26" s="99">
        <v>106.92</v>
      </c>
      <c r="H26" s="99">
        <v>0.36</v>
      </c>
      <c r="I26" s="99">
        <v>43</v>
      </c>
      <c r="K26" s="71"/>
      <c r="L26" s="71"/>
      <c r="M26" s="71"/>
      <c r="N26" s="71"/>
      <c r="O26" s="71"/>
      <c r="P26" s="71"/>
      <c r="Q26" s="71"/>
      <c r="R26" s="71"/>
    </row>
    <row r="27" spans="1:18" ht="13.5" customHeight="1" x14ac:dyDescent="0.25">
      <c r="A27" s="4"/>
      <c r="B27" s="100" t="s">
        <v>111</v>
      </c>
      <c r="C27" s="100">
        <v>58</v>
      </c>
      <c r="D27" s="113">
        <v>5.04</v>
      </c>
      <c r="E27" s="113">
        <v>11.2</v>
      </c>
      <c r="F27" s="113">
        <v>16</v>
      </c>
      <c r="G27" s="113">
        <v>215</v>
      </c>
      <c r="H27" s="113">
        <v>7.0000000000000007E-2</v>
      </c>
      <c r="I27" s="100">
        <v>41</v>
      </c>
    </row>
    <row r="28" spans="1:18" ht="13.5" customHeight="1" x14ac:dyDescent="0.25">
      <c r="A28" s="75" t="s">
        <v>97</v>
      </c>
      <c r="B28" s="80"/>
      <c r="C28" s="80">
        <f>C25+C26+C27</f>
        <v>398</v>
      </c>
      <c r="D28" s="94">
        <f t="shared" ref="D28:H28" si="5">D25+D26+D27</f>
        <v>11.93</v>
      </c>
      <c r="E28" s="94">
        <f t="shared" si="5"/>
        <v>14.989999999999998</v>
      </c>
      <c r="F28" s="94">
        <f t="shared" si="5"/>
        <v>50.95</v>
      </c>
      <c r="G28" s="94">
        <f t="shared" si="5"/>
        <v>421.12</v>
      </c>
      <c r="H28" s="94">
        <f t="shared" si="5"/>
        <v>0.43</v>
      </c>
      <c r="I28" s="80"/>
    </row>
    <row r="29" spans="1:18" ht="13.5" customHeight="1" x14ac:dyDescent="0.25">
      <c r="A29" s="6" t="s">
        <v>14</v>
      </c>
      <c r="B29" s="109" t="s">
        <v>109</v>
      </c>
      <c r="C29" s="109">
        <v>200</v>
      </c>
      <c r="D29" s="93">
        <v>5.8</v>
      </c>
      <c r="E29" s="93">
        <v>5.76</v>
      </c>
      <c r="F29" s="110">
        <v>7.2</v>
      </c>
      <c r="G29" s="93">
        <v>118</v>
      </c>
      <c r="H29" s="93">
        <v>1.4</v>
      </c>
      <c r="I29" s="109">
        <v>48</v>
      </c>
    </row>
    <row r="30" spans="1:18" ht="13.5" customHeight="1" x14ac:dyDescent="0.25">
      <c r="A30" s="75" t="s">
        <v>100</v>
      </c>
      <c r="B30" s="80"/>
      <c r="C30" s="80">
        <f>C29</f>
        <v>200</v>
      </c>
      <c r="D30" s="94">
        <f t="shared" ref="D30:H30" si="6">D29</f>
        <v>5.8</v>
      </c>
      <c r="E30" s="94">
        <f t="shared" si="6"/>
        <v>5.76</v>
      </c>
      <c r="F30" s="94">
        <f t="shared" si="6"/>
        <v>7.2</v>
      </c>
      <c r="G30" s="94">
        <f t="shared" si="6"/>
        <v>118</v>
      </c>
      <c r="H30" s="94">
        <f t="shared" si="6"/>
        <v>1.4</v>
      </c>
      <c r="I30" s="80"/>
    </row>
    <row r="31" spans="1:18" ht="9.75" customHeight="1" x14ac:dyDescent="0.25">
      <c r="A31" s="131" t="s">
        <v>16</v>
      </c>
      <c r="B31" s="132" t="s">
        <v>25</v>
      </c>
      <c r="C31" s="132">
        <v>180</v>
      </c>
      <c r="D31" s="133">
        <v>4.13</v>
      </c>
      <c r="E31" s="133">
        <v>8.83</v>
      </c>
      <c r="F31" s="133">
        <v>9.8699999999999992</v>
      </c>
      <c r="G31" s="133">
        <v>123.7</v>
      </c>
      <c r="H31" s="133">
        <v>6.84</v>
      </c>
      <c r="I31" s="132">
        <v>2</v>
      </c>
    </row>
    <row r="32" spans="1:18" ht="18.75" customHeight="1" x14ac:dyDescent="0.25">
      <c r="A32" s="131"/>
      <c r="B32" s="132"/>
      <c r="C32" s="132"/>
      <c r="D32" s="133"/>
      <c r="E32" s="133"/>
      <c r="F32" s="133"/>
      <c r="G32" s="133"/>
      <c r="H32" s="133"/>
      <c r="I32" s="132"/>
    </row>
    <row r="33" spans="1:9" ht="16.5" customHeight="1" x14ac:dyDescent="0.25">
      <c r="A33" s="6"/>
      <c r="B33" s="126" t="s">
        <v>124</v>
      </c>
      <c r="C33" s="112">
        <v>50</v>
      </c>
      <c r="D33" s="103">
        <v>0.61</v>
      </c>
      <c r="E33" s="103">
        <v>4.87</v>
      </c>
      <c r="F33" s="103">
        <v>1.9</v>
      </c>
      <c r="G33" s="103">
        <v>53.84</v>
      </c>
      <c r="H33" s="103">
        <v>7.6</v>
      </c>
      <c r="I33" s="111">
        <v>55</v>
      </c>
    </row>
    <row r="34" spans="1:9" ht="31.5" customHeight="1" x14ac:dyDescent="0.25">
      <c r="A34" s="131" t="s">
        <v>0</v>
      </c>
      <c r="B34" s="132" t="s">
        <v>1</v>
      </c>
      <c r="C34" s="132" t="s">
        <v>2</v>
      </c>
      <c r="D34" s="132" t="s">
        <v>3</v>
      </c>
      <c r="E34" s="132"/>
      <c r="F34" s="132"/>
      <c r="G34" s="132" t="s">
        <v>4</v>
      </c>
      <c r="H34" s="132" t="s">
        <v>5</v>
      </c>
      <c r="I34" s="132" t="s">
        <v>6</v>
      </c>
    </row>
    <row r="35" spans="1:9" ht="31.5" customHeight="1" x14ac:dyDescent="0.25">
      <c r="A35" s="131"/>
      <c r="B35" s="132"/>
      <c r="C35" s="132"/>
      <c r="D35" s="99" t="s">
        <v>7</v>
      </c>
      <c r="E35" s="99" t="s">
        <v>8</v>
      </c>
      <c r="F35" s="99" t="s">
        <v>9</v>
      </c>
      <c r="G35" s="132"/>
      <c r="H35" s="132"/>
      <c r="I35" s="132"/>
    </row>
    <row r="36" spans="1:9" ht="33" customHeight="1" x14ac:dyDescent="0.25">
      <c r="A36" s="6"/>
      <c r="B36" s="99" t="s">
        <v>102</v>
      </c>
      <c r="C36" s="99">
        <v>75</v>
      </c>
      <c r="D36" s="114">
        <v>10.3</v>
      </c>
      <c r="E36" s="115">
        <v>6</v>
      </c>
      <c r="F36" s="115">
        <v>7.25</v>
      </c>
      <c r="G36" s="115">
        <v>97.5</v>
      </c>
      <c r="H36" s="115">
        <v>0.14000000000000001</v>
      </c>
      <c r="I36" s="99">
        <v>15</v>
      </c>
    </row>
    <row r="37" spans="1:9" ht="13.5" customHeight="1" x14ac:dyDescent="0.25">
      <c r="A37" s="6"/>
      <c r="B37" s="99" t="s">
        <v>26</v>
      </c>
      <c r="C37" s="112">
        <v>130</v>
      </c>
      <c r="D37" s="99">
        <v>3.02</v>
      </c>
      <c r="E37" s="99">
        <v>4.67</v>
      </c>
      <c r="F37" s="99">
        <v>25.09</v>
      </c>
      <c r="G37" s="99">
        <v>160.4</v>
      </c>
      <c r="H37" s="99">
        <v>24</v>
      </c>
      <c r="I37" s="111">
        <v>20</v>
      </c>
    </row>
    <row r="38" spans="1:9" ht="13.5" customHeight="1" x14ac:dyDescent="0.25">
      <c r="A38" s="128"/>
      <c r="B38" s="127" t="s">
        <v>18</v>
      </c>
      <c r="C38" s="112">
        <v>38</v>
      </c>
      <c r="D38" s="127">
        <v>1.26</v>
      </c>
      <c r="E38" s="127">
        <v>0.31</v>
      </c>
      <c r="F38" s="127">
        <v>10.92</v>
      </c>
      <c r="G38" s="127">
        <v>51.97</v>
      </c>
      <c r="H38" s="127">
        <v>0</v>
      </c>
      <c r="I38" s="111">
        <v>39</v>
      </c>
    </row>
    <row r="39" spans="1:9" ht="13.5" customHeight="1" x14ac:dyDescent="0.25">
      <c r="A39" s="6"/>
      <c r="B39" s="99" t="s">
        <v>19</v>
      </c>
      <c r="C39" s="112">
        <v>25</v>
      </c>
      <c r="D39" s="91">
        <v>1.67</v>
      </c>
      <c r="E39" s="91">
        <v>0.22</v>
      </c>
      <c r="F39" s="91">
        <v>9.6999999999999993</v>
      </c>
      <c r="G39" s="91">
        <v>66.3</v>
      </c>
      <c r="H39" s="91">
        <v>0.05</v>
      </c>
      <c r="I39" s="99">
        <v>38</v>
      </c>
    </row>
    <row r="40" spans="1:9" ht="13.5" customHeight="1" x14ac:dyDescent="0.25">
      <c r="A40" s="6"/>
      <c r="B40" s="99" t="s">
        <v>20</v>
      </c>
      <c r="C40" s="99">
        <v>180</v>
      </c>
      <c r="D40" s="100">
        <v>0.15</v>
      </c>
      <c r="E40" s="100">
        <v>0</v>
      </c>
      <c r="F40" s="100">
        <v>16.399999999999999</v>
      </c>
      <c r="G40" s="100">
        <v>111.8</v>
      </c>
      <c r="H40" s="100">
        <v>0.36</v>
      </c>
      <c r="I40" s="99">
        <v>44</v>
      </c>
    </row>
    <row r="41" spans="1:9" ht="13.5" customHeight="1" x14ac:dyDescent="0.25">
      <c r="A41" s="75" t="s">
        <v>99</v>
      </c>
      <c r="B41" s="78"/>
      <c r="C41" s="78">
        <f>C31+C33+C36+C37+C39+C40+C38</f>
        <v>678</v>
      </c>
      <c r="D41" s="78">
        <f t="shared" ref="D41:H41" si="7">D31+D33+D36+D37+D39+D40+D38</f>
        <v>21.140000000000004</v>
      </c>
      <c r="E41" s="78">
        <f t="shared" si="7"/>
        <v>24.899999999999995</v>
      </c>
      <c r="F41" s="78">
        <f t="shared" si="7"/>
        <v>81.13000000000001</v>
      </c>
      <c r="G41" s="78">
        <f t="shared" si="7"/>
        <v>665.5100000000001</v>
      </c>
      <c r="H41" s="78">
        <f t="shared" si="7"/>
        <v>38.989999999999995</v>
      </c>
      <c r="I41" s="78"/>
    </row>
    <row r="42" spans="1:9" ht="13.5" customHeight="1" x14ac:dyDescent="0.25">
      <c r="A42" s="6" t="s">
        <v>21</v>
      </c>
      <c r="B42" s="99" t="s">
        <v>59</v>
      </c>
      <c r="C42" s="112">
        <v>150</v>
      </c>
      <c r="D42" s="99">
        <v>3.62</v>
      </c>
      <c r="E42" s="99">
        <v>3.98</v>
      </c>
      <c r="F42" s="99">
        <v>4.09</v>
      </c>
      <c r="G42" s="99">
        <v>93.5</v>
      </c>
      <c r="H42" s="99">
        <v>0.8</v>
      </c>
      <c r="I42" s="111">
        <v>6</v>
      </c>
    </row>
    <row r="43" spans="1:9" ht="13.5" customHeight="1" x14ac:dyDescent="0.25">
      <c r="A43" s="6"/>
      <c r="B43" s="100" t="s">
        <v>13</v>
      </c>
      <c r="C43" s="105">
        <v>180</v>
      </c>
      <c r="D43" s="91">
        <v>0.18</v>
      </c>
      <c r="E43" s="91">
        <v>0.09</v>
      </c>
      <c r="F43" s="91">
        <v>9.9</v>
      </c>
      <c r="G43" s="91">
        <v>37.200000000000003</v>
      </c>
      <c r="H43" s="91">
        <v>0</v>
      </c>
      <c r="I43" s="106">
        <v>42</v>
      </c>
    </row>
    <row r="44" spans="1:9" ht="13.5" customHeight="1" x14ac:dyDescent="0.25">
      <c r="A44" s="75" t="s">
        <v>98</v>
      </c>
      <c r="B44" s="78"/>
      <c r="C44" s="83">
        <f>C42+C43</f>
        <v>330</v>
      </c>
      <c r="D44" s="90">
        <f t="shared" ref="D44:H44" si="8">D42+D43</f>
        <v>3.8000000000000003</v>
      </c>
      <c r="E44" s="90">
        <f t="shared" si="8"/>
        <v>4.07</v>
      </c>
      <c r="F44" s="90">
        <f t="shared" si="8"/>
        <v>13.99</v>
      </c>
      <c r="G44" s="90">
        <f t="shared" si="8"/>
        <v>130.69999999999999</v>
      </c>
      <c r="H44" s="90">
        <f t="shared" si="8"/>
        <v>0.8</v>
      </c>
      <c r="I44" s="84"/>
    </row>
    <row r="45" spans="1:9" ht="30" customHeight="1" thickBot="1" x14ac:dyDescent="0.3">
      <c r="A45" s="76" t="s">
        <v>28</v>
      </c>
      <c r="B45" s="80"/>
      <c r="C45" s="116">
        <f t="shared" ref="C45:H45" si="9">C28+C30+C41+C44</f>
        <v>1606</v>
      </c>
      <c r="D45" s="80">
        <f t="shared" si="9"/>
        <v>42.67</v>
      </c>
      <c r="E45" s="80">
        <f t="shared" si="9"/>
        <v>49.719999999999992</v>
      </c>
      <c r="F45" s="80">
        <f t="shared" si="9"/>
        <v>153.27000000000004</v>
      </c>
      <c r="G45" s="80">
        <f t="shared" si="9"/>
        <v>1335.3300000000002</v>
      </c>
      <c r="H45" s="80">
        <f t="shared" si="9"/>
        <v>41.61999999999999</v>
      </c>
      <c r="I45" s="117"/>
    </row>
    <row r="46" spans="1:9" ht="16.5" customHeight="1" thickBot="1" x14ac:dyDescent="0.3">
      <c r="A46" s="8" t="s">
        <v>29</v>
      </c>
      <c r="B46" s="85"/>
      <c r="C46" s="85"/>
      <c r="D46" s="85"/>
      <c r="E46" s="85"/>
      <c r="F46" s="85"/>
      <c r="G46" s="85"/>
      <c r="H46" s="86"/>
      <c r="I46" s="118"/>
    </row>
    <row r="47" spans="1:9" ht="18" customHeight="1" x14ac:dyDescent="0.25">
      <c r="A47" s="4" t="s">
        <v>11</v>
      </c>
      <c r="B47" s="101" t="s">
        <v>57</v>
      </c>
      <c r="C47" s="100">
        <v>160</v>
      </c>
      <c r="D47" s="100">
        <v>9.6999999999999993</v>
      </c>
      <c r="E47" s="100">
        <v>10.039999999999999</v>
      </c>
      <c r="F47" s="100">
        <v>1.4</v>
      </c>
      <c r="G47" s="100">
        <v>149</v>
      </c>
      <c r="H47" s="100">
        <v>0.12</v>
      </c>
      <c r="I47" s="99">
        <v>24</v>
      </c>
    </row>
    <row r="48" spans="1:9" ht="6.75" hidden="1" customHeight="1" x14ac:dyDescent="0.25">
      <c r="A48" s="6"/>
      <c r="B48" s="99" t="s">
        <v>30</v>
      </c>
      <c r="C48" s="99"/>
      <c r="D48" s="99"/>
      <c r="E48" s="99"/>
      <c r="F48" s="99"/>
      <c r="G48" s="99"/>
      <c r="H48" s="99"/>
      <c r="I48" s="99"/>
    </row>
    <row r="49" spans="1:9" ht="16.5" customHeight="1" x14ac:dyDescent="0.25">
      <c r="A49" s="6"/>
      <c r="B49" s="126" t="s">
        <v>125</v>
      </c>
      <c r="C49" s="126">
        <v>50</v>
      </c>
      <c r="D49" s="103">
        <v>0.9</v>
      </c>
      <c r="E49" s="103">
        <v>4.95</v>
      </c>
      <c r="F49" s="103">
        <v>3.78</v>
      </c>
      <c r="G49" s="103">
        <v>63.28</v>
      </c>
      <c r="H49" s="103">
        <v>16.34</v>
      </c>
      <c r="I49" s="126">
        <v>56</v>
      </c>
    </row>
    <row r="50" spans="1:9" ht="13.5" customHeight="1" x14ac:dyDescent="0.25">
      <c r="A50" s="6"/>
      <c r="B50" s="100" t="s">
        <v>13</v>
      </c>
      <c r="C50" s="105">
        <v>180</v>
      </c>
      <c r="D50" s="91">
        <v>0.18</v>
      </c>
      <c r="E50" s="91">
        <v>0.09</v>
      </c>
      <c r="F50" s="91">
        <v>9.9</v>
      </c>
      <c r="G50" s="91">
        <v>37.200000000000003</v>
      </c>
      <c r="H50" s="91">
        <v>0</v>
      </c>
      <c r="I50" s="106">
        <v>42</v>
      </c>
    </row>
    <row r="51" spans="1:9" ht="13.5" customHeight="1" x14ac:dyDescent="0.25">
      <c r="A51" s="6"/>
      <c r="B51" s="99" t="s">
        <v>110</v>
      </c>
      <c r="C51" s="99">
        <v>43</v>
      </c>
      <c r="D51" s="107">
        <v>1.46</v>
      </c>
      <c r="E51" s="107">
        <v>4</v>
      </c>
      <c r="F51" s="107">
        <v>13.33</v>
      </c>
      <c r="G51" s="107">
        <v>99.35</v>
      </c>
      <c r="H51" s="107">
        <v>0</v>
      </c>
      <c r="I51" s="99">
        <v>40</v>
      </c>
    </row>
    <row r="52" spans="1:9" ht="13.5" customHeight="1" x14ac:dyDescent="0.25">
      <c r="A52" s="75" t="s">
        <v>97</v>
      </c>
      <c r="B52" s="78"/>
      <c r="C52" s="78">
        <f>C47+C49+C50+C51</f>
        <v>433</v>
      </c>
      <c r="D52" s="78">
        <f t="shared" ref="D52:H52" si="10">D47+D49+D50+D51</f>
        <v>12.239999999999998</v>
      </c>
      <c r="E52" s="78">
        <f t="shared" si="10"/>
        <v>19.079999999999998</v>
      </c>
      <c r="F52" s="78">
        <f t="shared" si="10"/>
        <v>28.41</v>
      </c>
      <c r="G52" s="78">
        <f t="shared" si="10"/>
        <v>348.83000000000004</v>
      </c>
      <c r="H52" s="78">
        <f t="shared" si="10"/>
        <v>16.46</v>
      </c>
      <c r="I52" s="78"/>
    </row>
    <row r="53" spans="1:9" ht="13.5" customHeight="1" x14ac:dyDescent="0.25">
      <c r="A53" s="6" t="s">
        <v>14</v>
      </c>
      <c r="B53" s="99" t="s">
        <v>112</v>
      </c>
      <c r="C53" s="99">
        <v>100</v>
      </c>
      <c r="D53" s="91">
        <v>0.37</v>
      </c>
      <c r="E53" s="91">
        <v>0.37</v>
      </c>
      <c r="F53" s="91">
        <v>9.26</v>
      </c>
      <c r="G53" s="91">
        <v>41.58</v>
      </c>
      <c r="H53" s="91">
        <v>9.4499999999999993</v>
      </c>
      <c r="I53" s="99">
        <v>49</v>
      </c>
    </row>
    <row r="54" spans="1:9" ht="13.5" customHeight="1" x14ac:dyDescent="0.25">
      <c r="A54" s="98"/>
      <c r="B54" s="99" t="s">
        <v>115</v>
      </c>
      <c r="C54" s="99">
        <v>38</v>
      </c>
      <c r="D54" s="99">
        <v>2.1</v>
      </c>
      <c r="E54" s="99">
        <v>5.97</v>
      </c>
      <c r="F54" s="99">
        <v>24.51</v>
      </c>
      <c r="G54" s="99">
        <v>168.12</v>
      </c>
      <c r="H54" s="99">
        <v>0</v>
      </c>
      <c r="I54" s="99">
        <v>37</v>
      </c>
    </row>
    <row r="55" spans="1:9" ht="13.5" customHeight="1" x14ac:dyDescent="0.25">
      <c r="A55" s="75" t="s">
        <v>100</v>
      </c>
      <c r="B55" s="119"/>
      <c r="C55" s="83">
        <f>C53+C54</f>
        <v>138</v>
      </c>
      <c r="D55" s="83">
        <f t="shared" ref="D55:H55" si="11">D53+D54</f>
        <v>2.4700000000000002</v>
      </c>
      <c r="E55" s="83">
        <f t="shared" si="11"/>
        <v>6.34</v>
      </c>
      <c r="F55" s="83">
        <f t="shared" si="11"/>
        <v>33.770000000000003</v>
      </c>
      <c r="G55" s="83">
        <f t="shared" si="11"/>
        <v>209.7</v>
      </c>
      <c r="H55" s="83">
        <f t="shared" si="11"/>
        <v>9.4499999999999993</v>
      </c>
      <c r="I55" s="111"/>
    </row>
    <row r="56" spans="1:9" ht="13.5" customHeight="1" x14ac:dyDescent="0.25">
      <c r="A56" s="6" t="s">
        <v>16</v>
      </c>
      <c r="B56" s="99" t="s">
        <v>31</v>
      </c>
      <c r="C56" s="112">
        <v>180</v>
      </c>
      <c r="D56" s="99">
        <v>2.88</v>
      </c>
      <c r="E56" s="99">
        <v>2.48</v>
      </c>
      <c r="F56" s="99">
        <v>22.58</v>
      </c>
      <c r="G56" s="99">
        <v>81.45</v>
      </c>
      <c r="H56" s="99">
        <v>7.13</v>
      </c>
      <c r="I56" s="111">
        <v>3</v>
      </c>
    </row>
    <row r="57" spans="1:9" ht="13.5" customHeight="1" x14ac:dyDescent="0.25">
      <c r="A57" s="6"/>
      <c r="B57" s="99" t="s">
        <v>18</v>
      </c>
      <c r="C57" s="112">
        <v>38</v>
      </c>
      <c r="D57" s="99">
        <v>1.26</v>
      </c>
      <c r="E57" s="99">
        <v>0.31</v>
      </c>
      <c r="F57" s="99">
        <v>10.92</v>
      </c>
      <c r="G57" s="99">
        <v>51.97</v>
      </c>
      <c r="H57" s="99">
        <v>0</v>
      </c>
      <c r="I57" s="99">
        <v>39</v>
      </c>
    </row>
    <row r="58" spans="1:9" ht="15.75" customHeight="1" x14ac:dyDescent="0.25">
      <c r="A58" s="72"/>
      <c r="B58" s="126" t="s">
        <v>124</v>
      </c>
      <c r="C58" s="112">
        <v>50</v>
      </c>
      <c r="D58" s="103">
        <v>0.61</v>
      </c>
      <c r="E58" s="103">
        <v>4.87</v>
      </c>
      <c r="F58" s="103">
        <v>1.9</v>
      </c>
      <c r="G58" s="103">
        <v>53.84</v>
      </c>
      <c r="H58" s="103">
        <v>7.6</v>
      </c>
      <c r="I58" s="111">
        <v>55</v>
      </c>
    </row>
    <row r="59" spans="1:9" ht="30" customHeight="1" x14ac:dyDescent="0.25">
      <c r="A59" s="6"/>
      <c r="B59" s="99" t="s">
        <v>121</v>
      </c>
      <c r="C59" s="112">
        <v>70</v>
      </c>
      <c r="D59" s="99">
        <v>14.06</v>
      </c>
      <c r="E59" s="99">
        <v>16.670000000000002</v>
      </c>
      <c r="F59" s="99">
        <v>11.08</v>
      </c>
      <c r="G59" s="99">
        <v>235.55</v>
      </c>
      <c r="H59" s="99">
        <v>1.2</v>
      </c>
      <c r="I59" s="111">
        <v>17</v>
      </c>
    </row>
    <row r="60" spans="1:9" ht="13.5" customHeight="1" x14ac:dyDescent="0.25">
      <c r="A60" s="6"/>
      <c r="B60" s="99" t="s">
        <v>32</v>
      </c>
      <c r="C60" s="112">
        <v>130</v>
      </c>
      <c r="D60" s="91">
        <v>2.68</v>
      </c>
      <c r="E60" s="91">
        <v>4.29</v>
      </c>
      <c r="F60" s="91">
        <v>19.63</v>
      </c>
      <c r="G60" s="91">
        <v>100.88</v>
      </c>
      <c r="H60" s="91">
        <v>8.93</v>
      </c>
      <c r="I60" s="111">
        <v>21</v>
      </c>
    </row>
    <row r="61" spans="1:9" ht="13.5" customHeight="1" x14ac:dyDescent="0.25">
      <c r="A61" s="6"/>
      <c r="B61" s="99" t="s">
        <v>19</v>
      </c>
      <c r="C61" s="112">
        <v>25</v>
      </c>
      <c r="D61" s="91">
        <v>1.67</v>
      </c>
      <c r="E61" s="91">
        <v>0.22</v>
      </c>
      <c r="F61" s="91">
        <v>9.6999999999999993</v>
      </c>
      <c r="G61" s="91">
        <v>66.3</v>
      </c>
      <c r="H61" s="91">
        <v>0.05</v>
      </c>
      <c r="I61" s="99">
        <v>38</v>
      </c>
    </row>
    <row r="62" spans="1:9" ht="15.75" customHeight="1" x14ac:dyDescent="0.25">
      <c r="A62" s="6"/>
      <c r="B62" s="99" t="s">
        <v>20</v>
      </c>
      <c r="C62" s="99">
        <v>180</v>
      </c>
      <c r="D62" s="100">
        <v>0.15</v>
      </c>
      <c r="E62" s="100">
        <v>0</v>
      </c>
      <c r="F62" s="100">
        <v>16.399999999999999</v>
      </c>
      <c r="G62" s="100">
        <v>111.8</v>
      </c>
      <c r="H62" s="100">
        <v>0.36</v>
      </c>
      <c r="I62" s="99">
        <v>44</v>
      </c>
    </row>
    <row r="63" spans="1:9" ht="15.75" customHeight="1" x14ac:dyDescent="0.25">
      <c r="A63" s="75" t="s">
        <v>99</v>
      </c>
      <c r="B63" s="78"/>
      <c r="C63" s="78">
        <f>C56+C57+C58+C59+C60+C61+C62</f>
        <v>673</v>
      </c>
      <c r="D63" s="78">
        <f t="shared" ref="D63:H63" si="12">D56+D57+D58+D59+D60+D61+D62</f>
        <v>23.310000000000002</v>
      </c>
      <c r="E63" s="78">
        <f t="shared" si="12"/>
        <v>28.84</v>
      </c>
      <c r="F63" s="78">
        <f t="shared" si="12"/>
        <v>92.210000000000008</v>
      </c>
      <c r="G63" s="78">
        <f t="shared" si="12"/>
        <v>701.79</v>
      </c>
      <c r="H63" s="78">
        <f t="shared" si="12"/>
        <v>25.27</v>
      </c>
      <c r="I63" s="78"/>
    </row>
    <row r="64" spans="1:9" s="12" customFormat="1" ht="13.5" customHeight="1" x14ac:dyDescent="0.25">
      <c r="A64" s="11" t="s">
        <v>21</v>
      </c>
      <c r="B64" s="99" t="s">
        <v>116</v>
      </c>
      <c r="C64" s="99">
        <v>50</v>
      </c>
      <c r="D64" s="99">
        <v>0.61</v>
      </c>
      <c r="E64" s="99">
        <v>0.61</v>
      </c>
      <c r="F64" s="99">
        <v>15.4</v>
      </c>
      <c r="G64" s="99">
        <v>67.98</v>
      </c>
      <c r="H64" s="99">
        <v>4</v>
      </c>
      <c r="I64" s="99">
        <v>36</v>
      </c>
    </row>
    <row r="65" spans="1:9" ht="13.5" customHeight="1" x14ac:dyDescent="0.25">
      <c r="A65" s="6"/>
      <c r="B65" s="109" t="s">
        <v>109</v>
      </c>
      <c r="C65" s="109">
        <v>200</v>
      </c>
      <c r="D65" s="93">
        <v>5.8</v>
      </c>
      <c r="E65" s="93">
        <v>5.76</v>
      </c>
      <c r="F65" s="110">
        <v>7.2</v>
      </c>
      <c r="G65" s="93">
        <v>118</v>
      </c>
      <c r="H65" s="93">
        <v>1.4</v>
      </c>
      <c r="I65" s="109">
        <v>48</v>
      </c>
    </row>
    <row r="66" spans="1:9" ht="13.5" customHeight="1" x14ac:dyDescent="0.25">
      <c r="A66" s="76" t="s">
        <v>98</v>
      </c>
      <c r="B66" s="80"/>
      <c r="C66" s="80">
        <f>C64+C65</f>
        <v>250</v>
      </c>
      <c r="D66" s="80">
        <f t="shared" ref="D66:H66" si="13">D64+D65</f>
        <v>6.41</v>
      </c>
      <c r="E66" s="80">
        <f t="shared" si="13"/>
        <v>6.37</v>
      </c>
      <c r="F66" s="80">
        <f t="shared" si="13"/>
        <v>22.6</v>
      </c>
      <c r="G66" s="80">
        <f t="shared" si="13"/>
        <v>185.98000000000002</v>
      </c>
      <c r="H66" s="80">
        <f t="shared" si="13"/>
        <v>5.4</v>
      </c>
      <c r="I66" s="80"/>
    </row>
    <row r="67" spans="1:9" ht="34.5" customHeight="1" x14ac:dyDescent="0.25">
      <c r="A67" s="76" t="s">
        <v>33</v>
      </c>
      <c r="B67" s="80"/>
      <c r="C67" s="80">
        <f t="shared" ref="C67:H67" si="14">C52+C55+C63+C66</f>
        <v>1494</v>
      </c>
      <c r="D67" s="80">
        <f t="shared" si="14"/>
        <v>44.430000000000007</v>
      </c>
      <c r="E67" s="80">
        <f t="shared" si="14"/>
        <v>60.629999999999995</v>
      </c>
      <c r="F67" s="80">
        <f t="shared" si="14"/>
        <v>176.99</v>
      </c>
      <c r="G67" s="80">
        <f t="shared" si="14"/>
        <v>1446.3</v>
      </c>
      <c r="H67" s="80">
        <f t="shared" si="14"/>
        <v>56.58</v>
      </c>
      <c r="I67" s="109"/>
    </row>
    <row r="68" spans="1:9" ht="32.25" customHeight="1" x14ac:dyDescent="0.25">
      <c r="A68" s="131" t="s">
        <v>0</v>
      </c>
      <c r="B68" s="132" t="s">
        <v>1</v>
      </c>
      <c r="C68" s="132" t="s">
        <v>2</v>
      </c>
      <c r="D68" s="132" t="s">
        <v>3</v>
      </c>
      <c r="E68" s="132"/>
      <c r="F68" s="132"/>
      <c r="G68" s="132" t="s">
        <v>4</v>
      </c>
      <c r="H68" s="132" t="s">
        <v>5</v>
      </c>
      <c r="I68" s="132" t="s">
        <v>6</v>
      </c>
    </row>
    <row r="69" spans="1:9" ht="30" customHeight="1" thickBot="1" x14ac:dyDescent="0.3">
      <c r="A69" s="131"/>
      <c r="B69" s="132"/>
      <c r="C69" s="132"/>
      <c r="D69" s="99" t="s">
        <v>7</v>
      </c>
      <c r="E69" s="99" t="s">
        <v>8</v>
      </c>
      <c r="F69" s="99" t="s">
        <v>9</v>
      </c>
      <c r="G69" s="132"/>
      <c r="H69" s="132"/>
      <c r="I69" s="132"/>
    </row>
    <row r="70" spans="1:9" ht="13.5" customHeight="1" thickBot="1" x14ac:dyDescent="0.3">
      <c r="A70" s="8" t="s">
        <v>34</v>
      </c>
      <c r="B70" s="85"/>
      <c r="C70" s="85"/>
      <c r="D70" s="89"/>
      <c r="E70" s="89"/>
      <c r="F70" s="89"/>
      <c r="G70" s="89"/>
      <c r="H70" s="89"/>
      <c r="I70" s="86"/>
    </row>
    <row r="71" spans="1:9" ht="28.5" customHeight="1" x14ac:dyDescent="0.25">
      <c r="A71" s="4" t="s">
        <v>11</v>
      </c>
      <c r="B71" s="100" t="s">
        <v>114</v>
      </c>
      <c r="C71" s="105">
        <v>160</v>
      </c>
      <c r="D71" s="91">
        <v>17.89</v>
      </c>
      <c r="E71" s="91">
        <v>17.55</v>
      </c>
      <c r="F71" s="91">
        <v>40.58</v>
      </c>
      <c r="G71" s="91">
        <v>399.36</v>
      </c>
      <c r="H71" s="91">
        <v>1.21</v>
      </c>
      <c r="I71" s="106">
        <v>32</v>
      </c>
    </row>
    <row r="72" spans="1:9" ht="17.25" customHeight="1" x14ac:dyDescent="0.25">
      <c r="A72" s="4"/>
      <c r="B72" s="100" t="s">
        <v>117</v>
      </c>
      <c r="C72" s="105">
        <v>30</v>
      </c>
      <c r="D72" s="103">
        <v>2.16</v>
      </c>
      <c r="E72" s="103">
        <v>2.5499999999999998</v>
      </c>
      <c r="F72" s="103">
        <v>16.8</v>
      </c>
      <c r="G72" s="103">
        <v>98.79</v>
      </c>
      <c r="H72" s="103">
        <v>0.78</v>
      </c>
      <c r="I72" s="106">
        <v>54</v>
      </c>
    </row>
    <row r="73" spans="1:9" ht="15" customHeight="1" x14ac:dyDescent="0.25">
      <c r="A73" s="6"/>
      <c r="B73" s="109" t="s">
        <v>27</v>
      </c>
      <c r="C73" s="109">
        <v>180</v>
      </c>
      <c r="D73" s="93">
        <v>0.28000000000000003</v>
      </c>
      <c r="E73" s="93">
        <v>0</v>
      </c>
      <c r="F73" s="110">
        <v>35.46</v>
      </c>
      <c r="G73" s="93">
        <v>142.94999999999999</v>
      </c>
      <c r="H73" s="93">
        <v>0</v>
      </c>
      <c r="I73" s="109">
        <v>46</v>
      </c>
    </row>
    <row r="74" spans="1:9" ht="14.25" customHeight="1" x14ac:dyDescent="0.25">
      <c r="A74" s="6"/>
      <c r="B74" s="99" t="s">
        <v>110</v>
      </c>
      <c r="C74" s="99">
        <v>43</v>
      </c>
      <c r="D74" s="107">
        <v>1.46</v>
      </c>
      <c r="E74" s="107">
        <v>4</v>
      </c>
      <c r="F74" s="107">
        <v>13.33</v>
      </c>
      <c r="G74" s="107">
        <v>99.35</v>
      </c>
      <c r="H74" s="107">
        <v>0</v>
      </c>
      <c r="I74" s="99">
        <v>40</v>
      </c>
    </row>
    <row r="75" spans="1:9" ht="14.25" customHeight="1" x14ac:dyDescent="0.25">
      <c r="A75" s="75" t="s">
        <v>97</v>
      </c>
      <c r="B75" s="80"/>
      <c r="C75" s="80">
        <f>C71+C73+C74+C72</f>
        <v>413</v>
      </c>
      <c r="D75" s="80">
        <f t="shared" ref="D75:H75" si="15">D71+D73+D74+D72</f>
        <v>21.790000000000003</v>
      </c>
      <c r="E75" s="80">
        <f t="shared" si="15"/>
        <v>24.1</v>
      </c>
      <c r="F75" s="80">
        <f t="shared" si="15"/>
        <v>106.16999999999999</v>
      </c>
      <c r="G75" s="80">
        <f t="shared" si="15"/>
        <v>740.44999999999993</v>
      </c>
      <c r="H75" s="80">
        <f t="shared" si="15"/>
        <v>1.99</v>
      </c>
      <c r="I75" s="80"/>
    </row>
    <row r="76" spans="1:9" ht="15" customHeight="1" x14ac:dyDescent="0.25">
      <c r="A76" s="6" t="s">
        <v>14</v>
      </c>
      <c r="B76" s="109" t="s">
        <v>109</v>
      </c>
      <c r="C76" s="109">
        <v>200</v>
      </c>
      <c r="D76" s="93">
        <v>5.8</v>
      </c>
      <c r="E76" s="93">
        <v>5.76</v>
      </c>
      <c r="F76" s="110">
        <v>7.2</v>
      </c>
      <c r="G76" s="93">
        <v>118</v>
      </c>
      <c r="H76" s="93">
        <v>1.4</v>
      </c>
      <c r="I76" s="109">
        <v>48</v>
      </c>
    </row>
    <row r="77" spans="1:9" ht="15" customHeight="1" x14ac:dyDescent="0.25">
      <c r="A77" s="75" t="s">
        <v>100</v>
      </c>
      <c r="B77" s="80"/>
      <c r="C77" s="80">
        <f>C76</f>
        <v>200</v>
      </c>
      <c r="D77" s="94">
        <f t="shared" ref="D77:H77" si="16">D76</f>
        <v>5.8</v>
      </c>
      <c r="E77" s="94">
        <f t="shared" si="16"/>
        <v>5.76</v>
      </c>
      <c r="F77" s="94">
        <f t="shared" si="16"/>
        <v>7.2</v>
      </c>
      <c r="G77" s="94">
        <f t="shared" si="16"/>
        <v>118</v>
      </c>
      <c r="H77" s="94">
        <f t="shared" si="16"/>
        <v>1.4</v>
      </c>
      <c r="I77" s="109"/>
    </row>
    <row r="78" spans="1:9" ht="14.25" customHeight="1" x14ac:dyDescent="0.25">
      <c r="A78" s="6" t="s">
        <v>16</v>
      </c>
      <c r="B78" s="99" t="s">
        <v>17</v>
      </c>
      <c r="C78" s="112">
        <v>200</v>
      </c>
      <c r="D78" s="91">
        <v>6.38</v>
      </c>
      <c r="E78" s="91">
        <v>6.74</v>
      </c>
      <c r="F78" s="91">
        <v>22.4</v>
      </c>
      <c r="G78" s="91">
        <v>156</v>
      </c>
      <c r="H78" s="91">
        <v>3.2</v>
      </c>
      <c r="I78" s="111">
        <v>1</v>
      </c>
    </row>
    <row r="79" spans="1:9" ht="14.25" customHeight="1" x14ac:dyDescent="0.25">
      <c r="A79" s="131"/>
      <c r="B79" s="99" t="s">
        <v>18</v>
      </c>
      <c r="C79" s="112">
        <v>38</v>
      </c>
      <c r="D79" s="99">
        <v>1.26</v>
      </c>
      <c r="E79" s="99">
        <v>0.31</v>
      </c>
      <c r="F79" s="99">
        <v>10.92</v>
      </c>
      <c r="G79" s="99">
        <v>51.97</v>
      </c>
      <c r="H79" s="99">
        <v>0</v>
      </c>
      <c r="I79" s="99">
        <v>39</v>
      </c>
    </row>
    <row r="80" spans="1:9" ht="6" hidden="1" customHeight="1" x14ac:dyDescent="0.25">
      <c r="A80" s="131"/>
      <c r="B80" s="99" t="s">
        <v>18</v>
      </c>
      <c r="C80" s="99">
        <v>37</v>
      </c>
      <c r="D80" s="91">
        <v>1.35</v>
      </c>
      <c r="E80" s="91">
        <v>0.33750000000000002</v>
      </c>
      <c r="F80" s="91">
        <v>11.7</v>
      </c>
      <c r="G80" s="91">
        <v>55.68</v>
      </c>
      <c r="H80" s="91">
        <v>0</v>
      </c>
      <c r="I80" s="99">
        <v>48</v>
      </c>
    </row>
    <row r="81" spans="1:9" ht="15.75" customHeight="1" x14ac:dyDescent="0.25">
      <c r="A81" s="72"/>
      <c r="B81" s="126" t="s">
        <v>124</v>
      </c>
      <c r="C81" s="112">
        <v>50</v>
      </c>
      <c r="D81" s="103">
        <v>0.61</v>
      </c>
      <c r="E81" s="103">
        <v>4.87</v>
      </c>
      <c r="F81" s="103">
        <v>1.9</v>
      </c>
      <c r="G81" s="103">
        <v>53.84</v>
      </c>
      <c r="H81" s="103">
        <v>7.6</v>
      </c>
      <c r="I81" s="111">
        <v>55</v>
      </c>
    </row>
    <row r="82" spans="1:9" ht="14.1" customHeight="1" x14ac:dyDescent="0.25">
      <c r="A82" s="6"/>
      <c r="B82" s="99" t="s">
        <v>36</v>
      </c>
      <c r="C82" s="112">
        <v>150</v>
      </c>
      <c r="D82" s="91">
        <v>11.41</v>
      </c>
      <c r="E82" s="91">
        <v>12.71</v>
      </c>
      <c r="F82" s="91">
        <v>8.84</v>
      </c>
      <c r="G82" s="91">
        <v>199.1</v>
      </c>
      <c r="H82" s="91">
        <v>5.86</v>
      </c>
      <c r="I82" s="111">
        <v>11</v>
      </c>
    </row>
    <row r="83" spans="1:9" ht="14.1" customHeight="1" x14ac:dyDescent="0.25">
      <c r="A83" s="6"/>
      <c r="B83" s="99" t="s">
        <v>19</v>
      </c>
      <c r="C83" s="112">
        <v>25</v>
      </c>
      <c r="D83" s="91">
        <v>1.67</v>
      </c>
      <c r="E83" s="91">
        <v>0.22</v>
      </c>
      <c r="F83" s="91">
        <v>9.6999999999999993</v>
      </c>
      <c r="G83" s="91">
        <v>66.3</v>
      </c>
      <c r="H83" s="91">
        <v>0.05</v>
      </c>
      <c r="I83" s="99">
        <v>38</v>
      </c>
    </row>
    <row r="84" spans="1:9" ht="14.1" customHeight="1" x14ac:dyDescent="0.25">
      <c r="A84" s="6"/>
      <c r="B84" s="99" t="s">
        <v>20</v>
      </c>
      <c r="C84" s="99">
        <v>180</v>
      </c>
      <c r="D84" s="100">
        <v>0.15</v>
      </c>
      <c r="E84" s="100">
        <v>0</v>
      </c>
      <c r="F84" s="100">
        <v>16.399999999999999</v>
      </c>
      <c r="G84" s="100">
        <v>111.8</v>
      </c>
      <c r="H84" s="100">
        <v>0.36</v>
      </c>
      <c r="I84" s="99">
        <v>44</v>
      </c>
    </row>
    <row r="85" spans="1:9" ht="14.1" customHeight="1" x14ac:dyDescent="0.25">
      <c r="A85" s="75" t="s">
        <v>99</v>
      </c>
      <c r="B85" s="78"/>
      <c r="C85" s="78">
        <f t="shared" ref="C85:H85" si="17">C78+C79+C81+C82+C83+C84</f>
        <v>643</v>
      </c>
      <c r="D85" s="92">
        <f t="shared" si="17"/>
        <v>21.479999999999997</v>
      </c>
      <c r="E85" s="92">
        <f t="shared" si="17"/>
        <v>24.85</v>
      </c>
      <c r="F85" s="92">
        <f t="shared" si="17"/>
        <v>70.16</v>
      </c>
      <c r="G85" s="92">
        <f t="shared" si="17"/>
        <v>639.00999999999988</v>
      </c>
      <c r="H85" s="92">
        <f t="shared" si="17"/>
        <v>17.07</v>
      </c>
      <c r="I85" s="99"/>
    </row>
    <row r="86" spans="1:9" ht="13.5" customHeight="1" x14ac:dyDescent="0.25">
      <c r="A86" s="13" t="s">
        <v>21</v>
      </c>
      <c r="B86" s="99" t="s">
        <v>122</v>
      </c>
      <c r="C86" s="112">
        <v>160</v>
      </c>
      <c r="D86" s="91">
        <v>5.33</v>
      </c>
      <c r="E86" s="91">
        <v>7.68</v>
      </c>
      <c r="F86" s="91">
        <v>19.52</v>
      </c>
      <c r="G86" s="91">
        <v>168.75</v>
      </c>
      <c r="H86" s="91">
        <v>2.04</v>
      </c>
      <c r="I86" s="111">
        <v>29</v>
      </c>
    </row>
    <row r="87" spans="1:9" ht="14.1" customHeight="1" x14ac:dyDescent="0.25">
      <c r="A87" s="6"/>
      <c r="B87" s="100" t="s">
        <v>13</v>
      </c>
      <c r="C87" s="105">
        <v>180</v>
      </c>
      <c r="D87" s="91">
        <v>0.18</v>
      </c>
      <c r="E87" s="91">
        <v>0.09</v>
      </c>
      <c r="F87" s="91">
        <v>9.9</v>
      </c>
      <c r="G87" s="91">
        <v>37.200000000000003</v>
      </c>
      <c r="H87" s="91">
        <v>0</v>
      </c>
      <c r="I87" s="106">
        <v>42</v>
      </c>
    </row>
    <row r="88" spans="1:9" ht="14.1" customHeight="1" x14ac:dyDescent="0.25">
      <c r="A88" s="76" t="s">
        <v>98</v>
      </c>
      <c r="B88" s="80"/>
      <c r="C88" s="80">
        <f>C86+C87</f>
        <v>340</v>
      </c>
      <c r="D88" s="96">
        <f t="shared" ref="D88:H88" si="18">D86+D87</f>
        <v>5.51</v>
      </c>
      <c r="E88" s="96">
        <f t="shared" si="18"/>
        <v>7.77</v>
      </c>
      <c r="F88" s="96">
        <f t="shared" si="18"/>
        <v>29.42</v>
      </c>
      <c r="G88" s="96">
        <f t="shared" si="18"/>
        <v>205.95</v>
      </c>
      <c r="H88" s="96">
        <f t="shared" si="18"/>
        <v>2.04</v>
      </c>
      <c r="I88" s="109"/>
    </row>
    <row r="89" spans="1:9" ht="39.75" customHeight="1" thickBot="1" x14ac:dyDescent="0.3">
      <c r="A89" s="73" t="s">
        <v>37</v>
      </c>
      <c r="B89" s="109"/>
      <c r="C89" s="109">
        <f t="shared" ref="C89:H89" si="19">C75+C77+C85+C88</f>
        <v>1596</v>
      </c>
      <c r="D89" s="93">
        <f t="shared" si="19"/>
        <v>54.58</v>
      </c>
      <c r="E89" s="93">
        <f t="shared" si="19"/>
        <v>62.480000000000004</v>
      </c>
      <c r="F89" s="93">
        <f t="shared" si="19"/>
        <v>212.95</v>
      </c>
      <c r="G89" s="93">
        <f t="shared" si="19"/>
        <v>1703.4099999999999</v>
      </c>
      <c r="H89" s="93">
        <f t="shared" si="19"/>
        <v>22.5</v>
      </c>
      <c r="I89" s="109"/>
    </row>
    <row r="90" spans="1:9" ht="14.1" customHeight="1" thickBot="1" x14ac:dyDescent="0.3">
      <c r="A90" s="8" t="s">
        <v>38</v>
      </c>
      <c r="B90" s="85"/>
      <c r="C90" s="85"/>
      <c r="D90" s="95"/>
      <c r="E90" s="95"/>
      <c r="F90" s="95"/>
      <c r="G90" s="95"/>
      <c r="H90" s="95"/>
      <c r="I90" s="86"/>
    </row>
    <row r="91" spans="1:9" ht="14.1" customHeight="1" x14ac:dyDescent="0.25">
      <c r="A91" s="4" t="s">
        <v>11</v>
      </c>
      <c r="B91" s="99" t="s">
        <v>58</v>
      </c>
      <c r="C91" s="112">
        <v>160</v>
      </c>
      <c r="D91" s="91">
        <v>3.65</v>
      </c>
      <c r="E91" s="91">
        <v>7.2</v>
      </c>
      <c r="F91" s="91">
        <v>14.94</v>
      </c>
      <c r="G91" s="91">
        <v>108.8</v>
      </c>
      <c r="H91" s="91">
        <v>0</v>
      </c>
      <c r="I91" s="111">
        <v>26</v>
      </c>
    </row>
    <row r="92" spans="1:9" ht="14.1" customHeight="1" x14ac:dyDescent="0.25">
      <c r="A92" s="4"/>
      <c r="B92" s="99" t="s">
        <v>112</v>
      </c>
      <c r="C92" s="99">
        <v>100</v>
      </c>
      <c r="D92" s="91">
        <v>0.37</v>
      </c>
      <c r="E92" s="91">
        <v>0.37</v>
      </c>
      <c r="F92" s="91">
        <v>9.26</v>
      </c>
      <c r="G92" s="91">
        <v>41.58</v>
      </c>
      <c r="H92" s="91">
        <v>9.4499999999999993</v>
      </c>
      <c r="I92" s="99">
        <v>49</v>
      </c>
    </row>
    <row r="93" spans="1:9" ht="14.1" customHeight="1" x14ac:dyDescent="0.25">
      <c r="A93" s="4"/>
      <c r="B93" s="100" t="s">
        <v>13</v>
      </c>
      <c r="C93" s="105">
        <v>180</v>
      </c>
      <c r="D93" s="91">
        <v>0.18</v>
      </c>
      <c r="E93" s="91">
        <v>0.09</v>
      </c>
      <c r="F93" s="91">
        <v>9.9</v>
      </c>
      <c r="G93" s="91">
        <v>37.200000000000003</v>
      </c>
      <c r="H93" s="91">
        <v>0</v>
      </c>
      <c r="I93" s="106">
        <v>42</v>
      </c>
    </row>
    <row r="94" spans="1:9" ht="13.5" customHeight="1" x14ac:dyDescent="0.25">
      <c r="A94" s="4"/>
      <c r="B94" s="99" t="s">
        <v>110</v>
      </c>
      <c r="C94" s="99">
        <v>43</v>
      </c>
      <c r="D94" s="107">
        <v>1.46</v>
      </c>
      <c r="E94" s="107">
        <v>4</v>
      </c>
      <c r="F94" s="107">
        <v>13.33</v>
      </c>
      <c r="G94" s="107">
        <v>99.35</v>
      </c>
      <c r="H94" s="107">
        <v>0</v>
      </c>
      <c r="I94" s="99">
        <v>40</v>
      </c>
    </row>
    <row r="95" spans="1:9" ht="14.1" customHeight="1" x14ac:dyDescent="0.25">
      <c r="A95" s="75" t="s">
        <v>97</v>
      </c>
      <c r="B95" s="78"/>
      <c r="C95" s="78">
        <f>C91+C93+C94+C92</f>
        <v>483</v>
      </c>
      <c r="D95" s="78">
        <f t="shared" ref="D95:H95" si="20">D91+D93+D94+D92</f>
        <v>5.66</v>
      </c>
      <c r="E95" s="78">
        <f t="shared" si="20"/>
        <v>11.659999999999998</v>
      </c>
      <c r="F95" s="78">
        <f t="shared" si="20"/>
        <v>47.43</v>
      </c>
      <c r="G95" s="78">
        <f t="shared" si="20"/>
        <v>286.93</v>
      </c>
      <c r="H95" s="78">
        <f t="shared" si="20"/>
        <v>9.4499999999999993</v>
      </c>
      <c r="I95" s="99"/>
    </row>
    <row r="96" spans="1:9" ht="14.1" customHeight="1" x14ac:dyDescent="0.25">
      <c r="A96" s="6" t="s">
        <v>14</v>
      </c>
      <c r="B96" s="109" t="s">
        <v>15</v>
      </c>
      <c r="C96" s="109">
        <v>180</v>
      </c>
      <c r="D96" s="93">
        <v>0.75</v>
      </c>
      <c r="E96" s="93">
        <v>0.01</v>
      </c>
      <c r="F96" s="110">
        <v>25.15</v>
      </c>
      <c r="G96" s="93">
        <v>95.1</v>
      </c>
      <c r="H96" s="93">
        <v>3</v>
      </c>
      <c r="I96" s="109">
        <v>47</v>
      </c>
    </row>
    <row r="97" spans="1:9" ht="14.1" customHeight="1" x14ac:dyDescent="0.25">
      <c r="A97" s="75" t="s">
        <v>100</v>
      </c>
      <c r="B97" s="78"/>
      <c r="C97" s="78">
        <f>C96</f>
        <v>180</v>
      </c>
      <c r="D97" s="92">
        <f t="shared" ref="D97:H97" si="21">D96</f>
        <v>0.75</v>
      </c>
      <c r="E97" s="92">
        <f t="shared" si="21"/>
        <v>0.01</v>
      </c>
      <c r="F97" s="92">
        <f t="shared" si="21"/>
        <v>25.15</v>
      </c>
      <c r="G97" s="92">
        <f t="shared" si="21"/>
        <v>95.1</v>
      </c>
      <c r="H97" s="92">
        <f t="shared" si="21"/>
        <v>3</v>
      </c>
      <c r="I97" s="99"/>
    </row>
    <row r="98" spans="1:9" ht="14.1" customHeight="1" x14ac:dyDescent="0.25">
      <c r="A98" s="6" t="s">
        <v>16</v>
      </c>
      <c r="B98" s="99" t="s">
        <v>101</v>
      </c>
      <c r="C98" s="112">
        <v>200</v>
      </c>
      <c r="D98" s="91">
        <v>6.14</v>
      </c>
      <c r="E98" s="91">
        <v>9.3000000000000007</v>
      </c>
      <c r="F98" s="91">
        <v>35.22</v>
      </c>
      <c r="G98" s="91">
        <v>281.24</v>
      </c>
      <c r="H98" s="91">
        <v>10.25</v>
      </c>
      <c r="I98" s="111">
        <v>5</v>
      </c>
    </row>
    <row r="99" spans="1:9" ht="14.1" customHeight="1" x14ac:dyDescent="0.25">
      <c r="A99" s="6"/>
      <c r="B99" s="99" t="s">
        <v>18</v>
      </c>
      <c r="C99" s="112">
        <v>38</v>
      </c>
      <c r="D99" s="99">
        <v>1.26</v>
      </c>
      <c r="E99" s="99">
        <v>0.31</v>
      </c>
      <c r="F99" s="99">
        <v>10.92</v>
      </c>
      <c r="G99" s="99">
        <v>51.97</v>
      </c>
      <c r="H99" s="99">
        <v>0</v>
      </c>
      <c r="I99" s="99">
        <v>39</v>
      </c>
    </row>
    <row r="100" spans="1:9" ht="17.25" customHeight="1" x14ac:dyDescent="0.25">
      <c r="A100" s="72"/>
      <c r="B100" s="126" t="s">
        <v>124</v>
      </c>
      <c r="C100" s="112">
        <v>50</v>
      </c>
      <c r="D100" s="103">
        <v>0.61</v>
      </c>
      <c r="E100" s="103">
        <v>4.87</v>
      </c>
      <c r="F100" s="103">
        <v>1.9</v>
      </c>
      <c r="G100" s="103">
        <v>53.84</v>
      </c>
      <c r="H100" s="103">
        <v>7.6</v>
      </c>
      <c r="I100" s="111">
        <v>55</v>
      </c>
    </row>
    <row r="101" spans="1:9" ht="14.1" customHeight="1" x14ac:dyDescent="0.25">
      <c r="A101" s="6"/>
      <c r="B101" s="99" t="s">
        <v>39</v>
      </c>
      <c r="C101" s="112">
        <v>150</v>
      </c>
      <c r="D101" s="91">
        <v>13.7</v>
      </c>
      <c r="E101" s="91">
        <v>19.8</v>
      </c>
      <c r="F101" s="91">
        <v>12.92</v>
      </c>
      <c r="G101" s="91">
        <v>138.94999999999999</v>
      </c>
      <c r="H101" s="91">
        <v>18.2</v>
      </c>
      <c r="I101" s="111">
        <v>14</v>
      </c>
    </row>
    <row r="102" spans="1:9" ht="29.25" customHeight="1" x14ac:dyDescent="0.25">
      <c r="A102" s="131" t="s">
        <v>0</v>
      </c>
      <c r="B102" s="132" t="s">
        <v>1</v>
      </c>
      <c r="C102" s="132" t="s">
        <v>2</v>
      </c>
      <c r="D102" s="138" t="s">
        <v>3</v>
      </c>
      <c r="E102" s="138"/>
      <c r="F102" s="138"/>
      <c r="G102" s="138" t="s">
        <v>4</v>
      </c>
      <c r="H102" s="138" t="s">
        <v>5</v>
      </c>
      <c r="I102" s="132" t="s">
        <v>6</v>
      </c>
    </row>
    <row r="103" spans="1:9" ht="26.25" customHeight="1" x14ac:dyDescent="0.25">
      <c r="A103" s="131"/>
      <c r="B103" s="132"/>
      <c r="C103" s="132"/>
      <c r="D103" s="99" t="s">
        <v>7</v>
      </c>
      <c r="E103" s="99" t="s">
        <v>8</v>
      </c>
      <c r="F103" s="99" t="s">
        <v>9</v>
      </c>
      <c r="G103" s="132"/>
      <c r="H103" s="132"/>
      <c r="I103" s="132"/>
    </row>
    <row r="104" spans="1:9" ht="14.1" customHeight="1" x14ac:dyDescent="0.25">
      <c r="A104" s="6"/>
      <c r="B104" s="99" t="s">
        <v>19</v>
      </c>
      <c r="C104" s="112">
        <v>25</v>
      </c>
      <c r="D104" s="91">
        <v>1.67</v>
      </c>
      <c r="E104" s="91">
        <v>0.22</v>
      </c>
      <c r="F104" s="91">
        <v>9.6999999999999993</v>
      </c>
      <c r="G104" s="91">
        <v>66.3</v>
      </c>
      <c r="H104" s="91">
        <v>0.05</v>
      </c>
      <c r="I104" s="99">
        <v>38</v>
      </c>
    </row>
    <row r="105" spans="1:9" ht="14.1" customHeight="1" x14ac:dyDescent="0.25">
      <c r="A105" s="6"/>
      <c r="B105" s="99" t="s">
        <v>20</v>
      </c>
      <c r="C105" s="99">
        <v>180</v>
      </c>
      <c r="D105" s="100">
        <v>0.15</v>
      </c>
      <c r="E105" s="100">
        <v>0</v>
      </c>
      <c r="F105" s="100">
        <v>16.399999999999999</v>
      </c>
      <c r="G105" s="100">
        <v>111.8</v>
      </c>
      <c r="H105" s="100">
        <v>0.36</v>
      </c>
      <c r="I105" s="99">
        <v>44</v>
      </c>
    </row>
    <row r="106" spans="1:9" ht="14.1" customHeight="1" x14ac:dyDescent="0.25">
      <c r="A106" s="75" t="s">
        <v>99</v>
      </c>
      <c r="B106" s="78"/>
      <c r="C106" s="78">
        <f>C98+C99+C100+C101+C104+C105</f>
        <v>643</v>
      </c>
      <c r="D106" s="92">
        <f t="shared" ref="D106:H106" si="22">D98+D99+D100+D101+D104+D105</f>
        <v>23.53</v>
      </c>
      <c r="E106" s="92">
        <f t="shared" si="22"/>
        <v>34.5</v>
      </c>
      <c r="F106" s="92">
        <f t="shared" si="22"/>
        <v>87.06</v>
      </c>
      <c r="G106" s="92">
        <f t="shared" si="22"/>
        <v>704.09999999999991</v>
      </c>
      <c r="H106" s="92">
        <f t="shared" si="22"/>
        <v>36.459999999999994</v>
      </c>
      <c r="I106" s="99"/>
    </row>
    <row r="107" spans="1:9" ht="14.1" customHeight="1" x14ac:dyDescent="0.25">
      <c r="A107" s="6" t="s">
        <v>21</v>
      </c>
      <c r="B107" s="99" t="s">
        <v>116</v>
      </c>
      <c r="C107" s="99">
        <v>50</v>
      </c>
      <c r="D107" s="99">
        <v>0.61</v>
      </c>
      <c r="E107" s="99">
        <v>0.61</v>
      </c>
      <c r="F107" s="99">
        <v>15.4</v>
      </c>
      <c r="G107" s="99">
        <v>67.98</v>
      </c>
      <c r="H107" s="99">
        <v>4</v>
      </c>
      <c r="I107" s="99">
        <v>36</v>
      </c>
    </row>
    <row r="108" spans="1:9" ht="14.1" customHeight="1" x14ac:dyDescent="0.25">
      <c r="A108" s="6"/>
      <c r="B108" s="109" t="s">
        <v>109</v>
      </c>
      <c r="C108" s="109">
        <v>200</v>
      </c>
      <c r="D108" s="93">
        <v>5.8</v>
      </c>
      <c r="E108" s="93">
        <v>5.76</v>
      </c>
      <c r="F108" s="110">
        <v>7.2</v>
      </c>
      <c r="G108" s="93">
        <v>118</v>
      </c>
      <c r="H108" s="93">
        <v>1.4</v>
      </c>
      <c r="I108" s="109">
        <v>48</v>
      </c>
    </row>
    <row r="109" spans="1:9" ht="14.1" customHeight="1" x14ac:dyDescent="0.25">
      <c r="A109" s="76" t="s">
        <v>98</v>
      </c>
      <c r="B109" s="80"/>
      <c r="C109" s="80">
        <f>C107+C108</f>
        <v>250</v>
      </c>
      <c r="D109" s="94">
        <f t="shared" ref="D109:H109" si="23">D107+D108</f>
        <v>6.41</v>
      </c>
      <c r="E109" s="94">
        <f t="shared" si="23"/>
        <v>6.37</v>
      </c>
      <c r="F109" s="94">
        <f t="shared" si="23"/>
        <v>22.6</v>
      </c>
      <c r="G109" s="94">
        <f t="shared" si="23"/>
        <v>185.98000000000002</v>
      </c>
      <c r="H109" s="94">
        <f t="shared" si="23"/>
        <v>5.4</v>
      </c>
      <c r="I109" s="109"/>
    </row>
    <row r="110" spans="1:9" ht="25.5" customHeight="1" thickBot="1" x14ac:dyDescent="0.3">
      <c r="A110" s="76" t="s">
        <v>40</v>
      </c>
      <c r="B110" s="80"/>
      <c r="C110" s="80">
        <f>C95+C97+C106+C109</f>
        <v>1556</v>
      </c>
      <c r="D110" s="94">
        <f t="shared" ref="D110:H110" si="24">D95+D97+D106+D109</f>
        <v>36.35</v>
      </c>
      <c r="E110" s="94">
        <f t="shared" si="24"/>
        <v>52.54</v>
      </c>
      <c r="F110" s="94">
        <f t="shared" si="24"/>
        <v>182.23999999999998</v>
      </c>
      <c r="G110" s="94">
        <f t="shared" si="24"/>
        <v>1272.1099999999999</v>
      </c>
      <c r="H110" s="94">
        <f t="shared" si="24"/>
        <v>54.309999999999995</v>
      </c>
      <c r="I110" s="109"/>
    </row>
    <row r="111" spans="1:9" ht="15" customHeight="1" thickBot="1" x14ac:dyDescent="0.3">
      <c r="A111" s="8" t="s">
        <v>41</v>
      </c>
      <c r="B111" s="85"/>
      <c r="C111" s="85"/>
      <c r="D111" s="95"/>
      <c r="E111" s="95"/>
      <c r="F111" s="95"/>
      <c r="G111" s="95"/>
      <c r="H111" s="95"/>
      <c r="I111" s="86"/>
    </row>
    <row r="112" spans="1:9" ht="15" customHeight="1" x14ac:dyDescent="0.25">
      <c r="A112" s="4" t="s">
        <v>11</v>
      </c>
      <c r="B112" s="100" t="s">
        <v>60</v>
      </c>
      <c r="C112" s="105">
        <v>160</v>
      </c>
      <c r="D112" s="91">
        <v>3.2</v>
      </c>
      <c r="E112" s="91">
        <v>0.64</v>
      </c>
      <c r="F112" s="91">
        <v>19.36</v>
      </c>
      <c r="G112" s="91">
        <v>99.2</v>
      </c>
      <c r="H112" s="91">
        <v>0</v>
      </c>
      <c r="I112" s="106">
        <v>25</v>
      </c>
    </row>
    <row r="113" spans="1:9" ht="15" customHeight="1" x14ac:dyDescent="0.25">
      <c r="A113" s="4"/>
      <c r="B113" s="99" t="s">
        <v>112</v>
      </c>
      <c r="C113" s="99">
        <v>100</v>
      </c>
      <c r="D113" s="91">
        <v>0.37</v>
      </c>
      <c r="E113" s="91">
        <v>0.37</v>
      </c>
      <c r="F113" s="91">
        <v>9.26</v>
      </c>
      <c r="G113" s="91">
        <v>41.58</v>
      </c>
      <c r="H113" s="91">
        <v>9.4499999999999993</v>
      </c>
      <c r="I113" s="99">
        <v>49</v>
      </c>
    </row>
    <row r="114" spans="1:9" ht="15" customHeight="1" x14ac:dyDescent="0.25">
      <c r="A114" s="6"/>
      <c r="B114" s="100" t="s">
        <v>13</v>
      </c>
      <c r="C114" s="105">
        <v>180</v>
      </c>
      <c r="D114" s="91">
        <v>0.18</v>
      </c>
      <c r="E114" s="91">
        <v>0.09</v>
      </c>
      <c r="F114" s="91">
        <v>9.9</v>
      </c>
      <c r="G114" s="91">
        <v>37.200000000000003</v>
      </c>
      <c r="H114" s="91">
        <v>0</v>
      </c>
      <c r="I114" s="106">
        <v>42</v>
      </c>
    </row>
    <row r="115" spans="1:9" ht="15" customHeight="1" x14ac:dyDescent="0.25">
      <c r="A115" s="6"/>
      <c r="B115" s="99" t="s">
        <v>110</v>
      </c>
      <c r="C115" s="99">
        <v>43</v>
      </c>
      <c r="D115" s="107">
        <v>1.46</v>
      </c>
      <c r="E115" s="107">
        <v>4</v>
      </c>
      <c r="F115" s="107">
        <v>13.33</v>
      </c>
      <c r="G115" s="107">
        <v>99.35</v>
      </c>
      <c r="H115" s="107">
        <v>0</v>
      </c>
      <c r="I115" s="99">
        <v>40</v>
      </c>
    </row>
    <row r="116" spans="1:9" ht="15" customHeight="1" x14ac:dyDescent="0.25">
      <c r="A116" s="75" t="s">
        <v>97</v>
      </c>
      <c r="B116" s="78"/>
      <c r="C116" s="78">
        <f>C112+C114+C115+C113</f>
        <v>483</v>
      </c>
      <c r="D116" s="78">
        <f t="shared" ref="D116:H116" si="25">D112+D114+D115+D113</f>
        <v>5.21</v>
      </c>
      <c r="E116" s="78">
        <f t="shared" si="25"/>
        <v>5.1000000000000005</v>
      </c>
      <c r="F116" s="78">
        <f t="shared" si="25"/>
        <v>51.849999999999994</v>
      </c>
      <c r="G116" s="78">
        <f t="shared" si="25"/>
        <v>277.33</v>
      </c>
      <c r="H116" s="78">
        <f t="shared" si="25"/>
        <v>9.4499999999999993</v>
      </c>
      <c r="I116" s="78"/>
    </row>
    <row r="117" spans="1:9" ht="15" customHeight="1" x14ac:dyDescent="0.25">
      <c r="A117" s="6" t="s">
        <v>14</v>
      </c>
      <c r="B117" s="109" t="s">
        <v>15</v>
      </c>
      <c r="C117" s="109">
        <v>180</v>
      </c>
      <c r="D117" s="93">
        <v>0.75</v>
      </c>
      <c r="E117" s="93">
        <v>0.01</v>
      </c>
      <c r="F117" s="110">
        <v>25.15</v>
      </c>
      <c r="G117" s="93">
        <v>95.1</v>
      </c>
      <c r="H117" s="93">
        <v>3</v>
      </c>
      <c r="I117" s="109">
        <v>47</v>
      </c>
    </row>
    <row r="118" spans="1:9" ht="15" customHeight="1" x14ac:dyDescent="0.25">
      <c r="A118" s="75" t="s">
        <v>100</v>
      </c>
      <c r="B118" s="78"/>
      <c r="C118" s="78">
        <f t="shared" ref="C118:H118" si="26">C117</f>
        <v>180</v>
      </c>
      <c r="D118" s="92">
        <f t="shared" si="26"/>
        <v>0.75</v>
      </c>
      <c r="E118" s="92">
        <f t="shared" si="26"/>
        <v>0.01</v>
      </c>
      <c r="F118" s="92">
        <f t="shared" si="26"/>
        <v>25.15</v>
      </c>
      <c r="G118" s="92">
        <f t="shared" si="26"/>
        <v>95.1</v>
      </c>
      <c r="H118" s="92">
        <f t="shared" si="26"/>
        <v>3</v>
      </c>
      <c r="I118" s="99"/>
    </row>
    <row r="119" spans="1:9" ht="13.5" customHeight="1" x14ac:dyDescent="0.25">
      <c r="A119" s="54" t="s">
        <v>16</v>
      </c>
      <c r="B119" s="99" t="s">
        <v>35</v>
      </c>
      <c r="C119" s="112">
        <v>200</v>
      </c>
      <c r="D119" s="91">
        <v>8.6</v>
      </c>
      <c r="E119" s="91">
        <v>8.41</v>
      </c>
      <c r="F119" s="91">
        <v>22.52</v>
      </c>
      <c r="G119" s="91">
        <v>167.25</v>
      </c>
      <c r="H119" s="91">
        <v>3.11</v>
      </c>
      <c r="I119" s="111">
        <v>4</v>
      </c>
    </row>
    <row r="120" spans="1:9" ht="14.1" customHeight="1" x14ac:dyDescent="0.25">
      <c r="A120" s="54"/>
      <c r="B120" s="99" t="s">
        <v>18</v>
      </c>
      <c r="C120" s="112">
        <v>38</v>
      </c>
      <c r="D120" s="99">
        <v>1.26</v>
      </c>
      <c r="E120" s="99">
        <v>0.31</v>
      </c>
      <c r="F120" s="99">
        <v>10.92</v>
      </c>
      <c r="G120" s="99">
        <v>51.97</v>
      </c>
      <c r="H120" s="99">
        <v>0</v>
      </c>
      <c r="I120" s="99">
        <v>39</v>
      </c>
    </row>
    <row r="121" spans="1:9" ht="15" customHeight="1" x14ac:dyDescent="0.25">
      <c r="A121" s="72"/>
      <c r="B121" s="126" t="s">
        <v>124</v>
      </c>
      <c r="C121" s="112">
        <v>50</v>
      </c>
      <c r="D121" s="103">
        <v>0.61</v>
      </c>
      <c r="E121" s="103">
        <v>4.87</v>
      </c>
      <c r="F121" s="103">
        <v>1.9</v>
      </c>
      <c r="G121" s="103">
        <v>53.84</v>
      </c>
      <c r="H121" s="103">
        <v>7.6</v>
      </c>
      <c r="I121" s="111">
        <v>55</v>
      </c>
    </row>
    <row r="122" spans="1:9" ht="15" customHeight="1" x14ac:dyDescent="0.25">
      <c r="A122" s="6"/>
      <c r="B122" s="99" t="s">
        <v>103</v>
      </c>
      <c r="C122" s="112">
        <v>150</v>
      </c>
      <c r="D122" s="91">
        <v>15.85</v>
      </c>
      <c r="E122" s="91">
        <v>13.98</v>
      </c>
      <c r="F122" s="91">
        <v>29.84</v>
      </c>
      <c r="G122" s="91">
        <v>339.58</v>
      </c>
      <c r="H122" s="91">
        <v>25.03</v>
      </c>
      <c r="I122" s="111">
        <v>12</v>
      </c>
    </row>
    <row r="123" spans="1:9" ht="14.1" customHeight="1" x14ac:dyDescent="0.25">
      <c r="A123" s="54"/>
      <c r="B123" s="99" t="s">
        <v>19</v>
      </c>
      <c r="C123" s="112">
        <v>25</v>
      </c>
      <c r="D123" s="91">
        <v>1.67</v>
      </c>
      <c r="E123" s="91">
        <v>0.22</v>
      </c>
      <c r="F123" s="91">
        <v>9.6999999999999993</v>
      </c>
      <c r="G123" s="91">
        <v>66.3</v>
      </c>
      <c r="H123" s="91">
        <v>0.05</v>
      </c>
      <c r="I123" s="99">
        <v>38</v>
      </c>
    </row>
    <row r="124" spans="1:9" ht="14.1" customHeight="1" x14ac:dyDescent="0.25">
      <c r="A124" s="54"/>
      <c r="B124" s="99" t="s">
        <v>20</v>
      </c>
      <c r="C124" s="99">
        <v>180</v>
      </c>
      <c r="D124" s="100">
        <v>0.15</v>
      </c>
      <c r="E124" s="100">
        <v>0</v>
      </c>
      <c r="F124" s="100">
        <v>16.399999999999999</v>
      </c>
      <c r="G124" s="100">
        <v>111.8</v>
      </c>
      <c r="H124" s="100">
        <v>0.36</v>
      </c>
      <c r="I124" s="99">
        <v>44</v>
      </c>
    </row>
    <row r="125" spans="1:9" ht="14.1" customHeight="1" x14ac:dyDescent="0.25">
      <c r="A125" s="75" t="s">
        <v>99</v>
      </c>
      <c r="B125" s="78"/>
      <c r="C125" s="78">
        <f>C119+C120+C121+C122+C123+C124</f>
        <v>643</v>
      </c>
      <c r="D125" s="92">
        <f t="shared" ref="D125:H125" si="27">D119+D120+D121+D122+D123+D124</f>
        <v>28.14</v>
      </c>
      <c r="E125" s="92">
        <f t="shared" si="27"/>
        <v>27.79</v>
      </c>
      <c r="F125" s="92">
        <f t="shared" si="27"/>
        <v>91.28</v>
      </c>
      <c r="G125" s="92">
        <f t="shared" si="27"/>
        <v>790.7399999999999</v>
      </c>
      <c r="H125" s="92">
        <f t="shared" si="27"/>
        <v>36.15</v>
      </c>
      <c r="I125" s="99"/>
    </row>
    <row r="126" spans="1:9" ht="15" customHeight="1" x14ac:dyDescent="0.25">
      <c r="A126" s="6" t="s">
        <v>21</v>
      </c>
      <c r="B126" s="99" t="s">
        <v>116</v>
      </c>
      <c r="C126" s="99">
        <v>50</v>
      </c>
      <c r="D126" s="99">
        <v>0.61</v>
      </c>
      <c r="E126" s="99">
        <v>0.61</v>
      </c>
      <c r="F126" s="99">
        <v>15.4</v>
      </c>
      <c r="G126" s="99">
        <v>67.98</v>
      </c>
      <c r="H126" s="99">
        <v>4</v>
      </c>
      <c r="I126" s="99">
        <v>36</v>
      </c>
    </row>
    <row r="127" spans="1:9" ht="14.1" customHeight="1" x14ac:dyDescent="0.25">
      <c r="A127" s="54"/>
      <c r="B127" s="109" t="s">
        <v>109</v>
      </c>
      <c r="C127" s="109">
        <v>200</v>
      </c>
      <c r="D127" s="93">
        <v>5.8</v>
      </c>
      <c r="E127" s="93">
        <v>5.76</v>
      </c>
      <c r="F127" s="110">
        <v>7.2</v>
      </c>
      <c r="G127" s="93">
        <v>118</v>
      </c>
      <c r="H127" s="93">
        <v>1.4</v>
      </c>
      <c r="I127" s="109">
        <v>48</v>
      </c>
    </row>
    <row r="128" spans="1:9" ht="14.1" customHeight="1" x14ac:dyDescent="0.25">
      <c r="A128" s="76" t="s">
        <v>98</v>
      </c>
      <c r="B128" s="80"/>
      <c r="C128" s="80">
        <f>C126+C127</f>
        <v>250</v>
      </c>
      <c r="D128" s="94">
        <f t="shared" ref="D128:H128" si="28">D126+D127</f>
        <v>6.41</v>
      </c>
      <c r="E128" s="94">
        <f t="shared" si="28"/>
        <v>6.37</v>
      </c>
      <c r="F128" s="94">
        <f t="shared" si="28"/>
        <v>22.6</v>
      </c>
      <c r="G128" s="94">
        <f t="shared" si="28"/>
        <v>185.98000000000002</v>
      </c>
      <c r="H128" s="94">
        <f t="shared" si="28"/>
        <v>5.4</v>
      </c>
      <c r="I128" s="109"/>
    </row>
    <row r="129" spans="1:9" ht="34.5" customHeight="1" thickBot="1" x14ac:dyDescent="0.3">
      <c r="A129" s="76" t="s">
        <v>42</v>
      </c>
      <c r="B129" s="80"/>
      <c r="C129" s="80">
        <f t="shared" ref="C129:H129" si="29">C116+C118+C125+C128</f>
        <v>1556</v>
      </c>
      <c r="D129" s="94">
        <f t="shared" si="29"/>
        <v>40.510000000000005</v>
      </c>
      <c r="E129" s="94">
        <f t="shared" si="29"/>
        <v>39.269999999999996</v>
      </c>
      <c r="F129" s="94">
        <f t="shared" si="29"/>
        <v>190.88</v>
      </c>
      <c r="G129" s="94">
        <f t="shared" si="29"/>
        <v>1349.1499999999999</v>
      </c>
      <c r="H129" s="94">
        <f t="shared" si="29"/>
        <v>53.999999999999993</v>
      </c>
      <c r="I129" s="109"/>
    </row>
    <row r="130" spans="1:9" ht="15" customHeight="1" thickBot="1" x14ac:dyDescent="0.3">
      <c r="A130" s="8" t="s">
        <v>43</v>
      </c>
      <c r="B130" s="85"/>
      <c r="C130" s="85"/>
      <c r="D130" s="95"/>
      <c r="E130" s="95"/>
      <c r="F130" s="95"/>
      <c r="G130" s="95"/>
      <c r="H130" s="95"/>
      <c r="I130" s="86"/>
    </row>
    <row r="131" spans="1:9" ht="17.25" customHeight="1" x14ac:dyDescent="0.25">
      <c r="A131" s="4" t="s">
        <v>11</v>
      </c>
      <c r="B131" s="120" t="s">
        <v>126</v>
      </c>
      <c r="C131" s="121">
        <v>160</v>
      </c>
      <c r="D131" s="122">
        <v>24.16</v>
      </c>
      <c r="E131" s="122">
        <v>19.2</v>
      </c>
      <c r="F131" s="122">
        <v>23.36</v>
      </c>
      <c r="G131" s="122">
        <v>300</v>
      </c>
      <c r="H131" s="122">
        <v>2.27</v>
      </c>
      <c r="I131" s="123">
        <v>33</v>
      </c>
    </row>
    <row r="132" spans="1:9" ht="15.75" customHeight="1" x14ac:dyDescent="0.25">
      <c r="A132" s="4"/>
      <c r="B132" s="100" t="s">
        <v>107</v>
      </c>
      <c r="C132" s="105">
        <v>30</v>
      </c>
      <c r="D132" s="91">
        <v>0.45</v>
      </c>
      <c r="E132" s="91">
        <v>1.5</v>
      </c>
      <c r="F132" s="91">
        <v>1.82</v>
      </c>
      <c r="G132" s="91">
        <v>22.23</v>
      </c>
      <c r="H132" s="91">
        <v>0</v>
      </c>
      <c r="I132" s="106">
        <v>35</v>
      </c>
    </row>
    <row r="133" spans="1:9" ht="14.1" customHeight="1" x14ac:dyDescent="0.25">
      <c r="A133" s="6"/>
      <c r="B133" s="100" t="s">
        <v>13</v>
      </c>
      <c r="C133" s="105">
        <v>180</v>
      </c>
      <c r="D133" s="91">
        <v>0.18</v>
      </c>
      <c r="E133" s="91">
        <v>0.09</v>
      </c>
      <c r="F133" s="91">
        <v>9.9</v>
      </c>
      <c r="G133" s="91">
        <v>37.200000000000003</v>
      </c>
      <c r="H133" s="91">
        <v>0</v>
      </c>
      <c r="I133" s="106">
        <v>42</v>
      </c>
    </row>
    <row r="134" spans="1:9" ht="14.1" customHeight="1" x14ac:dyDescent="0.25">
      <c r="A134" s="6"/>
      <c r="B134" s="99" t="s">
        <v>111</v>
      </c>
      <c r="C134" s="99">
        <v>58</v>
      </c>
      <c r="D134" s="107">
        <v>5.04</v>
      </c>
      <c r="E134" s="107">
        <v>11.2</v>
      </c>
      <c r="F134" s="107">
        <v>16</v>
      </c>
      <c r="G134" s="107">
        <v>215</v>
      </c>
      <c r="H134" s="107">
        <v>7.0000000000000007E-2</v>
      </c>
      <c r="I134" s="99">
        <v>41</v>
      </c>
    </row>
    <row r="135" spans="1:9" ht="13.5" customHeight="1" x14ac:dyDescent="0.25">
      <c r="A135" s="77" t="s">
        <v>97</v>
      </c>
      <c r="B135" s="109"/>
      <c r="C135" s="78">
        <f>C131+C133+C134+C132</f>
        <v>428</v>
      </c>
      <c r="D135" s="78">
        <f t="shared" ref="D135:H135" si="30">D131+D133+D134+D132</f>
        <v>29.83</v>
      </c>
      <c r="E135" s="78">
        <f t="shared" si="30"/>
        <v>31.99</v>
      </c>
      <c r="F135" s="78">
        <f t="shared" si="30"/>
        <v>51.08</v>
      </c>
      <c r="G135" s="78">
        <f t="shared" si="30"/>
        <v>574.43000000000006</v>
      </c>
      <c r="H135" s="78">
        <f t="shared" si="30"/>
        <v>2.34</v>
      </c>
      <c r="I135" s="80"/>
    </row>
    <row r="136" spans="1:9" ht="26.25" customHeight="1" x14ac:dyDescent="0.25">
      <c r="A136" s="131" t="s">
        <v>0</v>
      </c>
      <c r="B136" s="132" t="s">
        <v>1</v>
      </c>
      <c r="C136" s="132" t="s">
        <v>2</v>
      </c>
      <c r="D136" s="132" t="s">
        <v>3</v>
      </c>
      <c r="E136" s="132"/>
      <c r="F136" s="132"/>
      <c r="G136" s="132" t="s">
        <v>4</v>
      </c>
      <c r="H136" s="132" t="s">
        <v>5</v>
      </c>
      <c r="I136" s="132" t="s">
        <v>6</v>
      </c>
    </row>
    <row r="137" spans="1:9" ht="33.75" customHeight="1" x14ac:dyDescent="0.25">
      <c r="A137" s="131"/>
      <c r="B137" s="132"/>
      <c r="C137" s="132"/>
      <c r="D137" s="99" t="s">
        <v>7</v>
      </c>
      <c r="E137" s="99" t="s">
        <v>8</v>
      </c>
      <c r="F137" s="99" t="s">
        <v>9</v>
      </c>
      <c r="G137" s="132"/>
      <c r="H137" s="132"/>
      <c r="I137" s="132"/>
    </row>
    <row r="138" spans="1:9" ht="14.1" customHeight="1" x14ac:dyDescent="0.25">
      <c r="A138" s="74" t="s">
        <v>14</v>
      </c>
      <c r="B138" s="99" t="s">
        <v>112</v>
      </c>
      <c r="C138" s="99">
        <v>100</v>
      </c>
      <c r="D138" s="91">
        <v>0.37</v>
      </c>
      <c r="E138" s="91">
        <v>0.37</v>
      </c>
      <c r="F138" s="91">
        <v>9.26</v>
      </c>
      <c r="G138" s="91">
        <v>41.58</v>
      </c>
      <c r="H138" s="91">
        <v>9.4499999999999993</v>
      </c>
      <c r="I138" s="99">
        <v>49</v>
      </c>
    </row>
    <row r="139" spans="1:9" ht="14.1" customHeight="1" x14ac:dyDescent="0.25">
      <c r="A139" s="74"/>
      <c r="B139" s="99" t="s">
        <v>115</v>
      </c>
      <c r="C139" s="99">
        <v>38</v>
      </c>
      <c r="D139" s="99">
        <v>2.1</v>
      </c>
      <c r="E139" s="99">
        <v>5.97</v>
      </c>
      <c r="F139" s="99">
        <v>24.51</v>
      </c>
      <c r="G139" s="99">
        <v>168.12</v>
      </c>
      <c r="H139" s="99">
        <v>0</v>
      </c>
      <c r="I139" s="99">
        <v>37</v>
      </c>
    </row>
    <row r="140" spans="1:9" ht="14.1" customHeight="1" x14ac:dyDescent="0.25">
      <c r="A140" s="75" t="s">
        <v>100</v>
      </c>
      <c r="B140" s="78"/>
      <c r="C140" s="78">
        <f>C138+C139</f>
        <v>138</v>
      </c>
      <c r="D140" s="78">
        <f t="shared" ref="D140:H140" si="31">D138+D139</f>
        <v>2.4700000000000002</v>
      </c>
      <c r="E140" s="78">
        <f t="shared" si="31"/>
        <v>6.34</v>
      </c>
      <c r="F140" s="78">
        <f t="shared" si="31"/>
        <v>33.770000000000003</v>
      </c>
      <c r="G140" s="78">
        <f t="shared" si="31"/>
        <v>209.7</v>
      </c>
      <c r="H140" s="78">
        <f t="shared" si="31"/>
        <v>9.4499999999999993</v>
      </c>
      <c r="I140" s="78"/>
    </row>
    <row r="141" spans="1:9" ht="14.1" customHeight="1" x14ac:dyDescent="0.25">
      <c r="A141" s="6" t="s">
        <v>16</v>
      </c>
      <c r="B141" s="99" t="s">
        <v>46</v>
      </c>
      <c r="C141" s="112">
        <v>180</v>
      </c>
      <c r="D141" s="91">
        <v>1.61</v>
      </c>
      <c r="E141" s="91">
        <v>6.51</v>
      </c>
      <c r="F141" s="91">
        <v>15.25</v>
      </c>
      <c r="G141" s="91">
        <v>125</v>
      </c>
      <c r="H141" s="91">
        <v>8.3699999999999992</v>
      </c>
      <c r="I141" s="111">
        <v>7</v>
      </c>
    </row>
    <row r="142" spans="1:9" ht="14.1" customHeight="1" x14ac:dyDescent="0.25">
      <c r="A142" s="98"/>
      <c r="B142" s="99" t="s">
        <v>18</v>
      </c>
      <c r="C142" s="112">
        <v>38</v>
      </c>
      <c r="D142" s="99">
        <v>1.26</v>
      </c>
      <c r="E142" s="99">
        <v>0.31</v>
      </c>
      <c r="F142" s="99">
        <v>10.92</v>
      </c>
      <c r="G142" s="99">
        <v>51.97</v>
      </c>
      <c r="H142" s="99">
        <v>0</v>
      </c>
      <c r="I142" s="99">
        <v>39</v>
      </c>
    </row>
    <row r="143" spans="1:9" ht="16.5" customHeight="1" x14ac:dyDescent="0.25">
      <c r="A143" s="72"/>
      <c r="B143" s="126" t="s">
        <v>125</v>
      </c>
      <c r="C143" s="126">
        <v>50</v>
      </c>
      <c r="D143" s="103">
        <v>0.9</v>
      </c>
      <c r="E143" s="103">
        <v>4.95</v>
      </c>
      <c r="F143" s="103">
        <v>3.78</v>
      </c>
      <c r="G143" s="103">
        <v>63.28</v>
      </c>
      <c r="H143" s="103">
        <v>16.34</v>
      </c>
      <c r="I143" s="126">
        <v>56</v>
      </c>
    </row>
    <row r="144" spans="1:9" ht="27" customHeight="1" x14ac:dyDescent="0.25">
      <c r="A144" s="6"/>
      <c r="B144" s="99" t="s">
        <v>105</v>
      </c>
      <c r="C144" s="112">
        <v>70</v>
      </c>
      <c r="D144" s="91">
        <v>13</v>
      </c>
      <c r="E144" s="91">
        <v>4</v>
      </c>
      <c r="F144" s="91">
        <v>1.19</v>
      </c>
      <c r="G144" s="91">
        <v>144.33000000000001</v>
      </c>
      <c r="H144" s="91">
        <v>1.1499999999999999</v>
      </c>
      <c r="I144" s="111">
        <v>16</v>
      </c>
    </row>
    <row r="145" spans="1:10" ht="14.1" customHeight="1" x14ac:dyDescent="0.25">
      <c r="A145" s="6"/>
      <c r="B145" s="99" t="s">
        <v>32</v>
      </c>
      <c r="C145" s="112">
        <v>130</v>
      </c>
      <c r="D145" s="91">
        <v>2.68</v>
      </c>
      <c r="E145" s="91">
        <v>4.29</v>
      </c>
      <c r="F145" s="91">
        <v>19.63</v>
      </c>
      <c r="G145" s="91">
        <v>100.88</v>
      </c>
      <c r="H145" s="91">
        <v>8.93</v>
      </c>
      <c r="I145" s="111">
        <v>21</v>
      </c>
    </row>
    <row r="146" spans="1:10" ht="14.1" customHeight="1" x14ac:dyDescent="0.25">
      <c r="A146" s="54"/>
      <c r="B146" s="99" t="s">
        <v>19</v>
      </c>
      <c r="C146" s="112">
        <v>25</v>
      </c>
      <c r="D146" s="91">
        <v>1.67</v>
      </c>
      <c r="E146" s="91">
        <v>0.22</v>
      </c>
      <c r="F146" s="91">
        <v>9.6999999999999993</v>
      </c>
      <c r="G146" s="91">
        <v>66.3</v>
      </c>
      <c r="H146" s="91">
        <v>0.05</v>
      </c>
      <c r="I146" s="99">
        <v>38</v>
      </c>
    </row>
    <row r="147" spans="1:10" ht="14.1" customHeight="1" x14ac:dyDescent="0.25">
      <c r="A147" s="54"/>
      <c r="B147" s="99" t="s">
        <v>20</v>
      </c>
      <c r="C147" s="99">
        <v>180</v>
      </c>
      <c r="D147" s="100">
        <v>0.15</v>
      </c>
      <c r="E147" s="100">
        <v>0</v>
      </c>
      <c r="F147" s="100">
        <v>16.399999999999999</v>
      </c>
      <c r="G147" s="100">
        <v>111.8</v>
      </c>
      <c r="H147" s="100">
        <v>0.36</v>
      </c>
      <c r="I147" s="99">
        <v>44</v>
      </c>
    </row>
    <row r="148" spans="1:10" ht="14.1" customHeight="1" x14ac:dyDescent="0.25">
      <c r="A148" s="75" t="s">
        <v>99</v>
      </c>
      <c r="B148" s="78"/>
      <c r="C148" s="78">
        <f>C141+C143+C144+C145+C146+C147+C142</f>
        <v>673</v>
      </c>
      <c r="D148" s="78">
        <f t="shared" ref="D148:H148" si="32">D141+D143+D144+D145+D146+D147+D142</f>
        <v>21.27</v>
      </c>
      <c r="E148" s="78">
        <f t="shared" si="32"/>
        <v>20.279999999999998</v>
      </c>
      <c r="F148" s="78">
        <f t="shared" si="32"/>
        <v>76.86999999999999</v>
      </c>
      <c r="G148" s="78">
        <f t="shared" si="32"/>
        <v>663.56000000000006</v>
      </c>
      <c r="H148" s="78">
        <f t="shared" si="32"/>
        <v>35.199999999999996</v>
      </c>
      <c r="I148" s="99"/>
    </row>
    <row r="149" spans="1:10" ht="14.1" customHeight="1" x14ac:dyDescent="0.25">
      <c r="A149" s="54" t="s">
        <v>21</v>
      </c>
      <c r="B149" s="99" t="s">
        <v>116</v>
      </c>
      <c r="C149" s="99">
        <v>50</v>
      </c>
      <c r="D149" s="99">
        <v>0.61</v>
      </c>
      <c r="E149" s="99">
        <v>0.61</v>
      </c>
      <c r="F149" s="99">
        <v>15.4</v>
      </c>
      <c r="G149" s="99">
        <v>67.98</v>
      </c>
      <c r="H149" s="99">
        <v>4</v>
      </c>
      <c r="I149" s="99">
        <v>36</v>
      </c>
      <c r="J149" s="12"/>
    </row>
    <row r="150" spans="1:10" ht="15" customHeight="1" x14ac:dyDescent="0.25">
      <c r="A150" s="54"/>
      <c r="B150" s="109" t="s">
        <v>109</v>
      </c>
      <c r="C150" s="109">
        <v>200</v>
      </c>
      <c r="D150" s="93">
        <v>5.8</v>
      </c>
      <c r="E150" s="93">
        <v>5.76</v>
      </c>
      <c r="F150" s="110">
        <v>7.2</v>
      </c>
      <c r="G150" s="93">
        <v>118</v>
      </c>
      <c r="H150" s="93">
        <v>1.4</v>
      </c>
      <c r="I150" s="109">
        <v>48</v>
      </c>
    </row>
    <row r="151" spans="1:10" ht="15" customHeight="1" x14ac:dyDescent="0.25">
      <c r="A151" s="75" t="s">
        <v>98</v>
      </c>
      <c r="B151" s="78"/>
      <c r="C151" s="78">
        <f>C149+C150</f>
        <v>250</v>
      </c>
      <c r="D151" s="97">
        <f t="shared" ref="D151:H151" si="33">D149+D150</f>
        <v>6.41</v>
      </c>
      <c r="E151" s="97">
        <f t="shared" si="33"/>
        <v>6.37</v>
      </c>
      <c r="F151" s="97">
        <f t="shared" si="33"/>
        <v>22.6</v>
      </c>
      <c r="G151" s="97">
        <f t="shared" si="33"/>
        <v>185.98000000000002</v>
      </c>
      <c r="H151" s="97">
        <f t="shared" si="33"/>
        <v>5.4</v>
      </c>
      <c r="I151" s="109"/>
    </row>
    <row r="152" spans="1:10" ht="34.5" customHeight="1" thickBot="1" x14ac:dyDescent="0.3">
      <c r="A152" s="79" t="s">
        <v>44</v>
      </c>
      <c r="B152" s="81"/>
      <c r="C152" s="81">
        <f>C135+C140+C148+C151</f>
        <v>1489</v>
      </c>
      <c r="D152" s="96">
        <f t="shared" ref="D152:H152" si="34">D135+D140+D148+D151</f>
        <v>59.97999999999999</v>
      </c>
      <c r="E152" s="96">
        <f t="shared" si="34"/>
        <v>64.98</v>
      </c>
      <c r="F152" s="96">
        <f t="shared" si="34"/>
        <v>184.31999999999996</v>
      </c>
      <c r="G152" s="96">
        <f t="shared" si="34"/>
        <v>1633.67</v>
      </c>
      <c r="H152" s="96">
        <f t="shared" si="34"/>
        <v>52.389999999999993</v>
      </c>
      <c r="I152" s="109"/>
    </row>
    <row r="153" spans="1:10" ht="14.1" customHeight="1" thickBot="1" x14ac:dyDescent="0.3">
      <c r="A153" s="8" t="s">
        <v>45</v>
      </c>
      <c r="B153" s="85"/>
      <c r="C153" s="85"/>
      <c r="D153" s="95"/>
      <c r="E153" s="95"/>
      <c r="F153" s="95"/>
      <c r="G153" s="95"/>
      <c r="H153" s="95"/>
      <c r="I153" s="86"/>
    </row>
    <row r="154" spans="1:10" ht="16.5" customHeight="1" x14ac:dyDescent="0.25">
      <c r="A154" s="4" t="s">
        <v>11</v>
      </c>
      <c r="B154" s="100" t="s">
        <v>113</v>
      </c>
      <c r="C154" s="105">
        <v>180</v>
      </c>
      <c r="D154" s="91">
        <v>6.5</v>
      </c>
      <c r="E154" s="91">
        <v>13.9</v>
      </c>
      <c r="F154" s="91">
        <v>55.53</v>
      </c>
      <c r="G154" s="91">
        <v>301.64999999999998</v>
      </c>
      <c r="H154" s="91">
        <v>2.1800000000000002</v>
      </c>
      <c r="I154" s="106">
        <v>34</v>
      </c>
    </row>
    <row r="155" spans="1:10" ht="14.1" customHeight="1" x14ac:dyDescent="0.25">
      <c r="A155" s="4"/>
      <c r="B155" s="100" t="s">
        <v>117</v>
      </c>
      <c r="C155" s="105">
        <v>30</v>
      </c>
      <c r="D155" s="103">
        <v>2.16</v>
      </c>
      <c r="E155" s="103">
        <v>2.5499999999999998</v>
      </c>
      <c r="F155" s="103">
        <v>16.8</v>
      </c>
      <c r="G155" s="103">
        <v>98.79</v>
      </c>
      <c r="H155" s="103">
        <v>0.78</v>
      </c>
      <c r="I155" s="106">
        <v>54</v>
      </c>
    </row>
    <row r="156" spans="1:10" ht="14.1" customHeight="1" x14ac:dyDescent="0.25">
      <c r="A156" s="6"/>
      <c r="B156" s="99" t="s">
        <v>27</v>
      </c>
      <c r="C156" s="99">
        <v>180</v>
      </c>
      <c r="D156" s="103">
        <v>0.28000000000000003</v>
      </c>
      <c r="E156" s="103">
        <v>0</v>
      </c>
      <c r="F156" s="103">
        <v>35.46</v>
      </c>
      <c r="G156" s="103">
        <v>142.94999999999999</v>
      </c>
      <c r="H156" s="103">
        <v>0</v>
      </c>
      <c r="I156" s="99">
        <v>46</v>
      </c>
    </row>
    <row r="157" spans="1:10" ht="15" customHeight="1" x14ac:dyDescent="0.25">
      <c r="A157" s="54"/>
      <c r="B157" s="99" t="s">
        <v>110</v>
      </c>
      <c r="C157" s="99">
        <v>43</v>
      </c>
      <c r="D157" s="107">
        <v>1.46</v>
      </c>
      <c r="E157" s="107">
        <v>4</v>
      </c>
      <c r="F157" s="107">
        <v>13.33</v>
      </c>
      <c r="G157" s="107">
        <v>99.35</v>
      </c>
      <c r="H157" s="107">
        <v>0</v>
      </c>
      <c r="I157" s="99">
        <v>40</v>
      </c>
    </row>
    <row r="158" spans="1:10" ht="16.5" customHeight="1" x14ac:dyDescent="0.25">
      <c r="A158" s="75" t="s">
        <v>97</v>
      </c>
      <c r="B158" s="78"/>
      <c r="C158" s="78">
        <f t="shared" ref="C158:H158" si="35">C154+C156+C157</f>
        <v>403</v>
      </c>
      <c r="D158" s="92">
        <f t="shared" si="35"/>
        <v>8.24</v>
      </c>
      <c r="E158" s="92">
        <f t="shared" si="35"/>
        <v>17.899999999999999</v>
      </c>
      <c r="F158" s="92">
        <f t="shared" si="35"/>
        <v>104.32000000000001</v>
      </c>
      <c r="G158" s="92">
        <f t="shared" si="35"/>
        <v>543.94999999999993</v>
      </c>
      <c r="H158" s="92">
        <f t="shared" si="35"/>
        <v>2.1800000000000002</v>
      </c>
      <c r="I158" s="99"/>
    </row>
    <row r="159" spans="1:10" ht="14.1" customHeight="1" x14ac:dyDescent="0.25">
      <c r="A159" s="4" t="s">
        <v>14</v>
      </c>
      <c r="B159" s="109" t="s">
        <v>109</v>
      </c>
      <c r="C159" s="109">
        <v>200</v>
      </c>
      <c r="D159" s="93">
        <v>5.8</v>
      </c>
      <c r="E159" s="93">
        <v>5.76</v>
      </c>
      <c r="F159" s="110">
        <v>7.2</v>
      </c>
      <c r="G159" s="93">
        <v>118</v>
      </c>
      <c r="H159" s="93">
        <v>1.4</v>
      </c>
      <c r="I159" s="109">
        <v>48</v>
      </c>
    </row>
    <row r="160" spans="1:10" ht="14.1" customHeight="1" x14ac:dyDescent="0.25">
      <c r="A160" s="75" t="s">
        <v>100</v>
      </c>
      <c r="B160" s="80"/>
      <c r="C160" s="80">
        <f t="shared" ref="C160:H160" si="36">C159</f>
        <v>200</v>
      </c>
      <c r="D160" s="94">
        <f t="shared" si="36"/>
        <v>5.8</v>
      </c>
      <c r="E160" s="94">
        <f t="shared" si="36"/>
        <v>5.76</v>
      </c>
      <c r="F160" s="94">
        <f t="shared" si="36"/>
        <v>7.2</v>
      </c>
      <c r="G160" s="94">
        <f t="shared" si="36"/>
        <v>118</v>
      </c>
      <c r="H160" s="94">
        <f t="shared" si="36"/>
        <v>1.4</v>
      </c>
      <c r="I160" s="109"/>
    </row>
    <row r="161" spans="1:9" ht="14.25" customHeight="1" x14ac:dyDescent="0.25">
      <c r="A161" s="54" t="s">
        <v>16</v>
      </c>
      <c r="B161" s="99" t="s">
        <v>17</v>
      </c>
      <c r="C161" s="112">
        <v>200</v>
      </c>
      <c r="D161" s="91">
        <v>6.38</v>
      </c>
      <c r="E161" s="91">
        <v>6.74</v>
      </c>
      <c r="F161" s="91">
        <v>22.4</v>
      </c>
      <c r="G161" s="91">
        <v>156</v>
      </c>
      <c r="H161" s="91">
        <v>3.2</v>
      </c>
      <c r="I161" s="111">
        <v>1</v>
      </c>
    </row>
    <row r="162" spans="1:9" ht="14.1" customHeight="1" x14ac:dyDescent="0.25">
      <c r="A162" s="54"/>
      <c r="B162" s="99" t="s">
        <v>18</v>
      </c>
      <c r="C162" s="112">
        <v>38</v>
      </c>
      <c r="D162" s="99">
        <v>1.26</v>
      </c>
      <c r="E162" s="99">
        <v>0.31</v>
      </c>
      <c r="F162" s="99">
        <v>10.92</v>
      </c>
      <c r="G162" s="99">
        <v>51.97</v>
      </c>
      <c r="H162" s="99">
        <v>0</v>
      </c>
      <c r="I162" s="99">
        <v>39</v>
      </c>
    </row>
    <row r="163" spans="1:9" ht="27" customHeight="1" x14ac:dyDescent="0.25">
      <c r="A163" s="6"/>
      <c r="B163" s="99" t="s">
        <v>106</v>
      </c>
      <c r="C163" s="99">
        <v>75</v>
      </c>
      <c r="D163" s="124">
        <v>16.739999999999998</v>
      </c>
      <c r="E163" s="124">
        <v>12.89</v>
      </c>
      <c r="F163" s="124">
        <v>14.1</v>
      </c>
      <c r="G163" s="124">
        <v>160.12</v>
      </c>
      <c r="H163" s="124">
        <v>4.57</v>
      </c>
      <c r="I163" s="99">
        <v>19</v>
      </c>
    </row>
    <row r="164" spans="1:9" ht="14.1" customHeight="1" x14ac:dyDescent="0.25">
      <c r="A164" s="6"/>
      <c r="B164" s="99" t="s">
        <v>52</v>
      </c>
      <c r="C164" s="112">
        <v>130</v>
      </c>
      <c r="D164" s="103">
        <v>4.99</v>
      </c>
      <c r="E164" s="103">
        <v>3.51</v>
      </c>
      <c r="F164" s="103">
        <v>11.78</v>
      </c>
      <c r="G164" s="103">
        <v>131.94999999999999</v>
      </c>
      <c r="H164" s="103">
        <v>21.45</v>
      </c>
      <c r="I164" s="111">
        <v>23</v>
      </c>
    </row>
    <row r="165" spans="1:9" ht="15.75" customHeight="1" x14ac:dyDescent="0.25">
      <c r="A165" s="72"/>
      <c r="B165" s="126" t="s">
        <v>124</v>
      </c>
      <c r="C165" s="112">
        <v>50</v>
      </c>
      <c r="D165" s="103">
        <v>0.61</v>
      </c>
      <c r="E165" s="103">
        <v>4.87</v>
      </c>
      <c r="F165" s="103">
        <v>1.9</v>
      </c>
      <c r="G165" s="103">
        <v>53.84</v>
      </c>
      <c r="H165" s="103">
        <v>7.6</v>
      </c>
      <c r="I165" s="111">
        <v>55</v>
      </c>
    </row>
    <row r="166" spans="1:9" ht="14.1" customHeight="1" x14ac:dyDescent="0.25">
      <c r="A166" s="54"/>
      <c r="B166" s="99" t="s">
        <v>19</v>
      </c>
      <c r="C166" s="112">
        <v>25</v>
      </c>
      <c r="D166" s="91">
        <v>1.67</v>
      </c>
      <c r="E166" s="91">
        <v>0.22</v>
      </c>
      <c r="F166" s="91">
        <v>9.6999999999999993</v>
      </c>
      <c r="G166" s="91">
        <v>66.3</v>
      </c>
      <c r="H166" s="91">
        <v>0.05</v>
      </c>
      <c r="I166" s="99">
        <v>38</v>
      </c>
    </row>
    <row r="167" spans="1:9" ht="14.1" customHeight="1" x14ac:dyDescent="0.25">
      <c r="A167" s="54"/>
      <c r="B167" s="99" t="s">
        <v>20</v>
      </c>
      <c r="C167" s="99">
        <v>180</v>
      </c>
      <c r="D167" s="100">
        <v>0.15</v>
      </c>
      <c r="E167" s="100">
        <v>0</v>
      </c>
      <c r="F167" s="100">
        <v>16.399999999999999</v>
      </c>
      <c r="G167" s="100">
        <v>111.8</v>
      </c>
      <c r="H167" s="100">
        <v>0.36</v>
      </c>
      <c r="I167" s="99">
        <v>44</v>
      </c>
    </row>
    <row r="168" spans="1:9" ht="14.1" customHeight="1" x14ac:dyDescent="0.25">
      <c r="A168" s="75" t="s">
        <v>99</v>
      </c>
      <c r="B168" s="78"/>
      <c r="C168" s="78">
        <f>C161+C162+C163+C164+C165+C166+C167</f>
        <v>698</v>
      </c>
      <c r="D168" s="92">
        <f t="shared" ref="D168:H168" si="37">D161+D162+D163+D164+D165+D166+D167</f>
        <v>31.799999999999997</v>
      </c>
      <c r="E168" s="92">
        <f t="shared" si="37"/>
        <v>28.540000000000003</v>
      </c>
      <c r="F168" s="92">
        <f t="shared" si="37"/>
        <v>87.199999999999989</v>
      </c>
      <c r="G168" s="92">
        <f t="shared" si="37"/>
        <v>731.9799999999999</v>
      </c>
      <c r="H168" s="92">
        <f t="shared" si="37"/>
        <v>37.229999999999997</v>
      </c>
      <c r="I168" s="99"/>
    </row>
    <row r="169" spans="1:9" ht="14.1" customHeight="1" x14ac:dyDescent="0.25">
      <c r="A169" s="6" t="s">
        <v>21</v>
      </c>
      <c r="B169" s="99" t="s">
        <v>58</v>
      </c>
      <c r="C169" s="112">
        <v>160</v>
      </c>
      <c r="D169" s="91">
        <v>3.65</v>
      </c>
      <c r="E169" s="91">
        <v>7.2</v>
      </c>
      <c r="F169" s="91">
        <v>14.94</v>
      </c>
      <c r="G169" s="91">
        <v>108.8</v>
      </c>
      <c r="H169" s="91">
        <v>0</v>
      </c>
      <c r="I169" s="111">
        <v>26</v>
      </c>
    </row>
    <row r="170" spans="1:9" ht="31.5" customHeight="1" x14ac:dyDescent="0.25">
      <c r="A170" s="131" t="s">
        <v>0</v>
      </c>
      <c r="B170" s="132" t="s">
        <v>1</v>
      </c>
      <c r="C170" s="132" t="s">
        <v>2</v>
      </c>
      <c r="D170" s="138" t="s">
        <v>3</v>
      </c>
      <c r="E170" s="138"/>
      <c r="F170" s="138"/>
      <c r="G170" s="138" t="s">
        <v>4</v>
      </c>
      <c r="H170" s="138" t="s">
        <v>5</v>
      </c>
      <c r="I170" s="132" t="s">
        <v>6</v>
      </c>
    </row>
    <row r="171" spans="1:9" ht="27.75" customHeight="1" x14ac:dyDescent="0.25">
      <c r="A171" s="131"/>
      <c r="B171" s="132"/>
      <c r="C171" s="132"/>
      <c r="D171" s="99" t="s">
        <v>7</v>
      </c>
      <c r="E171" s="99" t="s">
        <v>8</v>
      </c>
      <c r="F171" s="99" t="s">
        <v>9</v>
      </c>
      <c r="G171" s="132"/>
      <c r="H171" s="132"/>
      <c r="I171" s="132"/>
    </row>
    <row r="172" spans="1:9" ht="14.1" customHeight="1" x14ac:dyDescent="0.25">
      <c r="A172" s="70"/>
      <c r="B172" s="100" t="s">
        <v>13</v>
      </c>
      <c r="C172" s="105">
        <v>180</v>
      </c>
      <c r="D172" s="91">
        <v>0.18</v>
      </c>
      <c r="E172" s="91">
        <v>0.09</v>
      </c>
      <c r="F172" s="91">
        <v>9.9</v>
      </c>
      <c r="G172" s="91">
        <v>37.200000000000003</v>
      </c>
      <c r="H172" s="91">
        <v>0</v>
      </c>
      <c r="I172" s="106">
        <v>42</v>
      </c>
    </row>
    <row r="173" spans="1:9" ht="14.1" customHeight="1" x14ac:dyDescent="0.25">
      <c r="A173" s="76" t="s">
        <v>98</v>
      </c>
      <c r="B173" s="81"/>
      <c r="C173" s="81">
        <f>C169+C172</f>
        <v>340</v>
      </c>
      <c r="D173" s="81">
        <f t="shared" ref="D173:H173" si="38">D169+D172</f>
        <v>3.83</v>
      </c>
      <c r="E173" s="81">
        <f t="shared" si="38"/>
        <v>7.29</v>
      </c>
      <c r="F173" s="81">
        <f t="shared" si="38"/>
        <v>24.84</v>
      </c>
      <c r="G173" s="81">
        <f t="shared" si="38"/>
        <v>146</v>
      </c>
      <c r="H173" s="81">
        <f t="shared" si="38"/>
        <v>0</v>
      </c>
      <c r="I173" s="101"/>
    </row>
    <row r="174" spans="1:9" ht="34.5" customHeight="1" thickBot="1" x14ac:dyDescent="0.3">
      <c r="A174" s="76" t="s">
        <v>47</v>
      </c>
      <c r="B174" s="80"/>
      <c r="C174" s="80">
        <f t="shared" ref="C174:H174" si="39">C158+C160+C168+C173</f>
        <v>1641</v>
      </c>
      <c r="D174" s="80">
        <f t="shared" si="39"/>
        <v>49.669999999999995</v>
      </c>
      <c r="E174" s="80">
        <f t="shared" si="39"/>
        <v>59.49</v>
      </c>
      <c r="F174" s="80">
        <f t="shared" si="39"/>
        <v>223.56</v>
      </c>
      <c r="G174" s="80">
        <f t="shared" si="39"/>
        <v>1539.9299999999998</v>
      </c>
      <c r="H174" s="80">
        <f t="shared" si="39"/>
        <v>40.809999999999995</v>
      </c>
      <c r="I174" s="109"/>
    </row>
    <row r="175" spans="1:9" ht="14.1" customHeight="1" thickBot="1" x14ac:dyDescent="0.3">
      <c r="A175" s="8" t="s">
        <v>48</v>
      </c>
      <c r="B175" s="85"/>
      <c r="C175" s="85"/>
      <c r="D175" s="85"/>
      <c r="E175" s="85"/>
      <c r="F175" s="85"/>
      <c r="G175" s="85"/>
      <c r="H175" s="85"/>
      <c r="I175" s="86"/>
    </row>
    <row r="176" spans="1:9" ht="16.5" customHeight="1" x14ac:dyDescent="0.25">
      <c r="A176" s="4" t="s">
        <v>11</v>
      </c>
      <c r="B176" s="100" t="s">
        <v>118</v>
      </c>
      <c r="C176" s="100">
        <v>160</v>
      </c>
      <c r="D176" s="99">
        <v>4.22</v>
      </c>
      <c r="E176" s="99">
        <v>7.48</v>
      </c>
      <c r="F176" s="99">
        <v>17.809999999999999</v>
      </c>
      <c r="G176" s="99">
        <v>159.19999999999999</v>
      </c>
      <c r="H176" s="99">
        <v>1.8</v>
      </c>
      <c r="I176" s="100">
        <v>28</v>
      </c>
    </row>
    <row r="177" spans="1:9" ht="13.5" customHeight="1" x14ac:dyDescent="0.25">
      <c r="A177" s="4"/>
      <c r="B177" s="99" t="s">
        <v>24</v>
      </c>
      <c r="C177" s="99">
        <v>180</v>
      </c>
      <c r="D177" s="99">
        <v>3.69</v>
      </c>
      <c r="E177" s="99">
        <v>3.15</v>
      </c>
      <c r="F177" s="99">
        <v>15.59</v>
      </c>
      <c r="G177" s="99">
        <v>106.92</v>
      </c>
      <c r="H177" s="99">
        <v>0.36</v>
      </c>
      <c r="I177" s="99">
        <v>43</v>
      </c>
    </row>
    <row r="178" spans="1:9" ht="14.1" customHeight="1" x14ac:dyDescent="0.25">
      <c r="A178" s="54"/>
      <c r="B178" s="100" t="s">
        <v>111</v>
      </c>
      <c r="C178" s="100">
        <v>58</v>
      </c>
      <c r="D178" s="113">
        <v>5.04</v>
      </c>
      <c r="E178" s="113">
        <v>11.2</v>
      </c>
      <c r="F178" s="113">
        <v>16</v>
      </c>
      <c r="G178" s="113">
        <v>215</v>
      </c>
      <c r="H178" s="113">
        <v>7.0000000000000007E-2</v>
      </c>
      <c r="I178" s="100">
        <v>41</v>
      </c>
    </row>
    <row r="179" spans="1:9" ht="15" customHeight="1" x14ac:dyDescent="0.25">
      <c r="A179" s="75" t="s">
        <v>97</v>
      </c>
      <c r="B179" s="78"/>
      <c r="C179" s="78">
        <f>C176+C177+C178</f>
        <v>398</v>
      </c>
      <c r="D179" s="78">
        <f t="shared" ref="D179:H179" si="40">D176+D177+D178</f>
        <v>12.95</v>
      </c>
      <c r="E179" s="78">
        <f t="shared" si="40"/>
        <v>21.83</v>
      </c>
      <c r="F179" s="78">
        <f t="shared" si="40"/>
        <v>49.4</v>
      </c>
      <c r="G179" s="78">
        <f t="shared" si="40"/>
        <v>481.12</v>
      </c>
      <c r="H179" s="78">
        <f t="shared" si="40"/>
        <v>2.23</v>
      </c>
      <c r="I179" s="99"/>
    </row>
    <row r="180" spans="1:9" ht="14.1" customHeight="1" x14ac:dyDescent="0.25">
      <c r="A180" s="74" t="s">
        <v>14</v>
      </c>
      <c r="B180" s="109" t="s">
        <v>109</v>
      </c>
      <c r="C180" s="109">
        <v>200</v>
      </c>
      <c r="D180" s="93">
        <v>5.8</v>
      </c>
      <c r="E180" s="93">
        <v>5.76</v>
      </c>
      <c r="F180" s="110">
        <v>7.2</v>
      </c>
      <c r="G180" s="93">
        <v>118</v>
      </c>
      <c r="H180" s="93">
        <v>1.4</v>
      </c>
      <c r="I180" s="109">
        <v>48</v>
      </c>
    </row>
    <row r="181" spans="1:9" ht="14.1" customHeight="1" x14ac:dyDescent="0.25">
      <c r="A181" s="75" t="s">
        <v>100</v>
      </c>
      <c r="B181" s="78"/>
      <c r="C181" s="78">
        <f>C180</f>
        <v>200</v>
      </c>
      <c r="D181" s="78">
        <f t="shared" ref="D181:H181" si="41">D180</f>
        <v>5.8</v>
      </c>
      <c r="E181" s="78">
        <f t="shared" si="41"/>
        <v>5.76</v>
      </c>
      <c r="F181" s="78">
        <f t="shared" si="41"/>
        <v>7.2</v>
      </c>
      <c r="G181" s="78">
        <f t="shared" si="41"/>
        <v>118</v>
      </c>
      <c r="H181" s="78">
        <f t="shared" si="41"/>
        <v>1.4</v>
      </c>
      <c r="I181" s="109"/>
    </row>
    <row r="182" spans="1:9" ht="14.1" customHeight="1" x14ac:dyDescent="0.25">
      <c r="A182" s="6" t="s">
        <v>16</v>
      </c>
      <c r="B182" s="99" t="s">
        <v>49</v>
      </c>
      <c r="C182" s="112">
        <v>180</v>
      </c>
      <c r="D182" s="91">
        <v>3.74</v>
      </c>
      <c r="E182" s="91">
        <v>5.22</v>
      </c>
      <c r="F182" s="91">
        <v>17.72</v>
      </c>
      <c r="G182" s="91">
        <v>129.41999999999999</v>
      </c>
      <c r="H182" s="91">
        <v>7.08</v>
      </c>
      <c r="I182" s="111">
        <v>8</v>
      </c>
    </row>
    <row r="183" spans="1:9" ht="14.1" customHeight="1" x14ac:dyDescent="0.25">
      <c r="A183" s="54"/>
      <c r="B183" s="99" t="s">
        <v>18</v>
      </c>
      <c r="C183" s="112">
        <v>38</v>
      </c>
      <c r="D183" s="99">
        <v>1.26</v>
      </c>
      <c r="E183" s="99">
        <v>0.31</v>
      </c>
      <c r="F183" s="99">
        <v>10.92</v>
      </c>
      <c r="G183" s="99">
        <v>51.97</v>
      </c>
      <c r="H183" s="99">
        <v>0</v>
      </c>
      <c r="I183" s="99">
        <v>39</v>
      </c>
    </row>
    <row r="184" spans="1:9" ht="30.75" customHeight="1" x14ac:dyDescent="0.25">
      <c r="A184" s="6"/>
      <c r="B184" s="99" t="s">
        <v>104</v>
      </c>
      <c r="C184" s="99">
        <v>150</v>
      </c>
      <c r="D184" s="113">
        <v>11.79</v>
      </c>
      <c r="E184" s="113">
        <v>9.07</v>
      </c>
      <c r="F184" s="113">
        <v>16.72</v>
      </c>
      <c r="G184" s="113">
        <v>203.33</v>
      </c>
      <c r="H184" s="113">
        <v>16</v>
      </c>
      <c r="I184" s="99">
        <v>13</v>
      </c>
    </row>
    <row r="185" spans="1:9" ht="13.5" customHeight="1" x14ac:dyDescent="0.25">
      <c r="A185" s="72"/>
      <c r="B185" s="126" t="s">
        <v>125</v>
      </c>
      <c r="C185" s="126">
        <v>50</v>
      </c>
      <c r="D185" s="103">
        <v>0.9</v>
      </c>
      <c r="E185" s="103">
        <v>4.95</v>
      </c>
      <c r="F185" s="103">
        <v>3.78</v>
      </c>
      <c r="G185" s="103">
        <v>63.28</v>
      </c>
      <c r="H185" s="103">
        <v>16.34</v>
      </c>
      <c r="I185" s="126">
        <v>56</v>
      </c>
    </row>
    <row r="186" spans="1:9" ht="14.1" customHeight="1" x14ac:dyDescent="0.25">
      <c r="A186" s="54"/>
      <c r="B186" s="99" t="s">
        <v>19</v>
      </c>
      <c r="C186" s="112">
        <v>25</v>
      </c>
      <c r="D186" s="91">
        <v>1.67</v>
      </c>
      <c r="E186" s="91">
        <v>0.22</v>
      </c>
      <c r="F186" s="91">
        <v>9.6999999999999993</v>
      </c>
      <c r="G186" s="91">
        <v>66.3</v>
      </c>
      <c r="H186" s="91">
        <v>0.05</v>
      </c>
      <c r="I186" s="99">
        <v>38</v>
      </c>
    </row>
    <row r="187" spans="1:9" ht="14.1" customHeight="1" x14ac:dyDescent="0.25">
      <c r="A187" s="54"/>
      <c r="B187" s="99" t="s">
        <v>20</v>
      </c>
      <c r="C187" s="99">
        <v>180</v>
      </c>
      <c r="D187" s="100">
        <v>0.15</v>
      </c>
      <c r="E187" s="100">
        <v>0</v>
      </c>
      <c r="F187" s="100">
        <v>16.399999999999999</v>
      </c>
      <c r="G187" s="100">
        <v>111.8</v>
      </c>
      <c r="H187" s="100">
        <v>0.36</v>
      </c>
      <c r="I187" s="99">
        <v>44</v>
      </c>
    </row>
    <row r="188" spans="1:9" ht="14.1" customHeight="1" x14ac:dyDescent="0.25">
      <c r="A188" s="75" t="s">
        <v>99</v>
      </c>
      <c r="B188" s="90"/>
      <c r="C188" s="90">
        <f>C182+C183+C184+C185+C186+C187</f>
        <v>623</v>
      </c>
      <c r="D188" s="90">
        <f t="shared" ref="D188:H188" si="42">D182+D183+D184+D185+D186+D187</f>
        <v>19.509999999999998</v>
      </c>
      <c r="E188" s="90">
        <f t="shared" si="42"/>
        <v>19.77</v>
      </c>
      <c r="F188" s="90">
        <f t="shared" si="42"/>
        <v>75.240000000000009</v>
      </c>
      <c r="G188" s="90">
        <f t="shared" si="42"/>
        <v>626.09999999999991</v>
      </c>
      <c r="H188" s="90">
        <f t="shared" si="42"/>
        <v>39.83</v>
      </c>
      <c r="I188" s="100"/>
    </row>
    <row r="189" spans="1:9" ht="27.75" customHeight="1" x14ac:dyDescent="0.25">
      <c r="A189" s="6" t="s">
        <v>21</v>
      </c>
      <c r="B189" s="100" t="s">
        <v>119</v>
      </c>
      <c r="C189" s="105">
        <v>160</v>
      </c>
      <c r="D189" s="99">
        <v>17.54</v>
      </c>
      <c r="E189" s="99">
        <v>16.510000000000002</v>
      </c>
      <c r="F189" s="99">
        <v>12.05</v>
      </c>
      <c r="G189" s="99">
        <v>247</v>
      </c>
      <c r="H189" s="99">
        <v>0.24</v>
      </c>
      <c r="I189" s="106">
        <v>31</v>
      </c>
    </row>
    <row r="190" spans="1:9" ht="14.1" customHeight="1" x14ac:dyDescent="0.25">
      <c r="A190" s="74"/>
      <c r="B190" s="100" t="s">
        <v>13</v>
      </c>
      <c r="C190" s="105">
        <v>180</v>
      </c>
      <c r="D190" s="91">
        <v>0.18</v>
      </c>
      <c r="E190" s="91">
        <v>0.09</v>
      </c>
      <c r="F190" s="91">
        <v>9.9</v>
      </c>
      <c r="G190" s="91">
        <v>37.200000000000003</v>
      </c>
      <c r="H190" s="91">
        <v>0</v>
      </c>
      <c r="I190" s="106">
        <v>42</v>
      </c>
    </row>
    <row r="191" spans="1:9" ht="14.1" customHeight="1" x14ac:dyDescent="0.25">
      <c r="A191" s="75" t="s">
        <v>98</v>
      </c>
      <c r="B191" s="78"/>
      <c r="C191" s="78">
        <f>C190+C189</f>
        <v>340</v>
      </c>
      <c r="D191" s="78">
        <f t="shared" ref="D191:H191" si="43">D190+D189</f>
        <v>17.72</v>
      </c>
      <c r="E191" s="78">
        <f t="shared" si="43"/>
        <v>16.600000000000001</v>
      </c>
      <c r="F191" s="78">
        <f t="shared" si="43"/>
        <v>21.950000000000003</v>
      </c>
      <c r="G191" s="78">
        <f t="shared" si="43"/>
        <v>284.2</v>
      </c>
      <c r="H191" s="78">
        <f t="shared" si="43"/>
        <v>0.24</v>
      </c>
      <c r="I191" s="109"/>
    </row>
    <row r="192" spans="1:9" ht="34.5" customHeight="1" thickBot="1" x14ac:dyDescent="0.3">
      <c r="A192" s="75" t="s">
        <v>50</v>
      </c>
      <c r="B192" s="78"/>
      <c r="C192" s="78">
        <f t="shared" ref="C192:H192" si="44">C179+C181+C188+C191</f>
        <v>1561</v>
      </c>
      <c r="D192" s="78">
        <f t="shared" si="44"/>
        <v>55.98</v>
      </c>
      <c r="E192" s="78">
        <f t="shared" si="44"/>
        <v>63.96</v>
      </c>
      <c r="F192" s="78">
        <f t="shared" si="44"/>
        <v>153.79000000000002</v>
      </c>
      <c r="G192" s="78">
        <f t="shared" si="44"/>
        <v>1509.4199999999998</v>
      </c>
      <c r="H192" s="78">
        <f t="shared" si="44"/>
        <v>43.7</v>
      </c>
      <c r="I192" s="99"/>
    </row>
    <row r="193" spans="1:9" ht="15" customHeight="1" thickBot="1" x14ac:dyDescent="0.3">
      <c r="A193" s="8" t="s">
        <v>51</v>
      </c>
      <c r="B193" s="85"/>
      <c r="C193" s="85"/>
      <c r="D193" s="85"/>
      <c r="E193" s="85"/>
      <c r="F193" s="85"/>
      <c r="G193" s="85"/>
      <c r="H193" s="85"/>
      <c r="I193" s="86"/>
    </row>
    <row r="194" spans="1:9" ht="15" customHeight="1" x14ac:dyDescent="0.25">
      <c r="A194" s="4" t="s">
        <v>11</v>
      </c>
      <c r="B194" s="101" t="s">
        <v>57</v>
      </c>
      <c r="C194" s="100">
        <v>160</v>
      </c>
      <c r="D194" s="100">
        <v>9.6999999999999993</v>
      </c>
      <c r="E194" s="100">
        <v>10.039999999999999</v>
      </c>
      <c r="F194" s="100">
        <v>1.4</v>
      </c>
      <c r="G194" s="100">
        <v>149</v>
      </c>
      <c r="H194" s="100">
        <v>0.12</v>
      </c>
      <c r="I194" s="99">
        <v>24</v>
      </c>
    </row>
    <row r="195" spans="1:9" ht="16.5" customHeight="1" x14ac:dyDescent="0.25">
      <c r="A195" s="5"/>
      <c r="B195" s="126" t="s">
        <v>125</v>
      </c>
      <c r="C195" s="126">
        <v>50</v>
      </c>
      <c r="D195" s="103">
        <v>0.9</v>
      </c>
      <c r="E195" s="103">
        <v>4.95</v>
      </c>
      <c r="F195" s="103">
        <v>3.78</v>
      </c>
      <c r="G195" s="103">
        <v>63.28</v>
      </c>
      <c r="H195" s="103">
        <v>16.34</v>
      </c>
      <c r="I195" s="126">
        <v>56</v>
      </c>
    </row>
    <row r="196" spans="1:9" ht="14.1" customHeight="1" x14ac:dyDescent="0.25">
      <c r="A196" s="56"/>
      <c r="B196" s="100" t="s">
        <v>13</v>
      </c>
      <c r="C196" s="105">
        <v>180</v>
      </c>
      <c r="D196" s="91">
        <v>0.18</v>
      </c>
      <c r="E196" s="91">
        <v>0.09</v>
      </c>
      <c r="F196" s="91">
        <v>9.9</v>
      </c>
      <c r="G196" s="91">
        <v>37.200000000000003</v>
      </c>
      <c r="H196" s="91">
        <v>0</v>
      </c>
      <c r="I196" s="106">
        <v>42</v>
      </c>
    </row>
    <row r="197" spans="1:9" ht="15" customHeight="1" x14ac:dyDescent="0.25">
      <c r="A197" s="56"/>
      <c r="B197" s="99" t="s">
        <v>110</v>
      </c>
      <c r="C197" s="99">
        <v>43</v>
      </c>
      <c r="D197" s="107">
        <v>1.46</v>
      </c>
      <c r="E197" s="107">
        <v>4</v>
      </c>
      <c r="F197" s="107">
        <v>13.33</v>
      </c>
      <c r="G197" s="107">
        <v>99.35</v>
      </c>
      <c r="H197" s="107">
        <v>0</v>
      </c>
      <c r="I197" s="99">
        <v>40</v>
      </c>
    </row>
    <row r="198" spans="1:9" ht="33" customHeight="1" x14ac:dyDescent="0.25">
      <c r="A198" s="131" t="s">
        <v>0</v>
      </c>
      <c r="B198" s="132" t="s">
        <v>1</v>
      </c>
      <c r="C198" s="132" t="s">
        <v>2</v>
      </c>
      <c r="D198" s="132" t="s">
        <v>3</v>
      </c>
      <c r="E198" s="132"/>
      <c r="F198" s="132"/>
      <c r="G198" s="132" t="s">
        <v>4</v>
      </c>
      <c r="H198" s="132" t="s">
        <v>5</v>
      </c>
      <c r="I198" s="132" t="s">
        <v>6</v>
      </c>
    </row>
    <row r="199" spans="1:9" ht="33.75" customHeight="1" x14ac:dyDescent="0.25">
      <c r="A199" s="131"/>
      <c r="B199" s="132"/>
      <c r="C199" s="132"/>
      <c r="D199" s="99" t="s">
        <v>7</v>
      </c>
      <c r="E199" s="99" t="s">
        <v>8</v>
      </c>
      <c r="F199" s="99" t="s">
        <v>9</v>
      </c>
      <c r="G199" s="132"/>
      <c r="H199" s="132"/>
      <c r="I199" s="132"/>
    </row>
    <row r="200" spans="1:9" ht="15" customHeight="1" x14ac:dyDescent="0.25">
      <c r="A200" s="75" t="s">
        <v>97</v>
      </c>
      <c r="B200" s="78"/>
      <c r="C200" s="78">
        <f>C194+C195+C196+C197</f>
        <v>433</v>
      </c>
      <c r="D200" s="78">
        <f t="shared" ref="D200:H200" si="45">D194+D195+D196+D197</f>
        <v>12.239999999999998</v>
      </c>
      <c r="E200" s="78">
        <f t="shared" si="45"/>
        <v>19.079999999999998</v>
      </c>
      <c r="F200" s="78">
        <f t="shared" si="45"/>
        <v>28.41</v>
      </c>
      <c r="G200" s="78">
        <f t="shared" si="45"/>
        <v>348.83000000000004</v>
      </c>
      <c r="H200" s="78">
        <f t="shared" si="45"/>
        <v>16.46</v>
      </c>
      <c r="I200" s="78"/>
    </row>
    <row r="201" spans="1:9" ht="15" customHeight="1" x14ac:dyDescent="0.25">
      <c r="A201" s="56" t="s">
        <v>14</v>
      </c>
      <c r="B201" s="99" t="s">
        <v>112</v>
      </c>
      <c r="C201" s="99">
        <v>100</v>
      </c>
      <c r="D201" s="91">
        <v>0.37</v>
      </c>
      <c r="E201" s="91">
        <v>0.37</v>
      </c>
      <c r="F201" s="91">
        <v>9.26</v>
      </c>
      <c r="G201" s="91">
        <v>41.58</v>
      </c>
      <c r="H201" s="91">
        <v>9.4499999999999993</v>
      </c>
      <c r="I201" s="99">
        <v>49</v>
      </c>
    </row>
    <row r="202" spans="1:9" ht="15" customHeight="1" x14ac:dyDescent="0.25">
      <c r="A202" s="98"/>
      <c r="B202" s="99" t="s">
        <v>115</v>
      </c>
      <c r="C202" s="99">
        <v>38</v>
      </c>
      <c r="D202" s="99">
        <v>2.1</v>
      </c>
      <c r="E202" s="99">
        <v>5.97</v>
      </c>
      <c r="F202" s="99">
        <v>24.51</v>
      </c>
      <c r="G202" s="99">
        <v>168.12</v>
      </c>
      <c r="H202" s="99">
        <v>0</v>
      </c>
      <c r="I202" s="99">
        <v>37</v>
      </c>
    </row>
    <row r="203" spans="1:9" ht="15" customHeight="1" x14ac:dyDescent="0.25">
      <c r="A203" s="75" t="s">
        <v>100</v>
      </c>
      <c r="B203" s="78"/>
      <c r="C203" s="78">
        <f>C201+C202</f>
        <v>138</v>
      </c>
      <c r="D203" s="78">
        <f t="shared" ref="D203:H203" si="46">D201+D202</f>
        <v>2.4700000000000002</v>
      </c>
      <c r="E203" s="78">
        <f t="shared" si="46"/>
        <v>6.34</v>
      </c>
      <c r="F203" s="78">
        <f t="shared" si="46"/>
        <v>33.770000000000003</v>
      </c>
      <c r="G203" s="78">
        <f t="shared" si="46"/>
        <v>209.7</v>
      </c>
      <c r="H203" s="78">
        <f t="shared" si="46"/>
        <v>9.4499999999999993</v>
      </c>
      <c r="I203" s="99"/>
    </row>
    <row r="204" spans="1:9" ht="15" customHeight="1" x14ac:dyDescent="0.25">
      <c r="A204" s="6" t="s">
        <v>16</v>
      </c>
      <c r="B204" s="99" t="s">
        <v>108</v>
      </c>
      <c r="C204" s="99">
        <v>180</v>
      </c>
      <c r="D204" s="113">
        <v>4.22</v>
      </c>
      <c r="E204" s="113">
        <v>6.5</v>
      </c>
      <c r="F204" s="113">
        <v>13.77</v>
      </c>
      <c r="G204" s="113">
        <v>145</v>
      </c>
      <c r="H204" s="113">
        <v>9.9499999999999993</v>
      </c>
      <c r="I204" s="99">
        <v>9</v>
      </c>
    </row>
    <row r="205" spans="1:9" ht="14.1" customHeight="1" x14ac:dyDescent="0.25">
      <c r="A205" s="56"/>
      <c r="B205" s="99" t="s">
        <v>18</v>
      </c>
      <c r="C205" s="112">
        <v>38</v>
      </c>
      <c r="D205" s="99">
        <v>1.26</v>
      </c>
      <c r="E205" s="99">
        <v>0.31</v>
      </c>
      <c r="F205" s="99">
        <v>10.92</v>
      </c>
      <c r="G205" s="99">
        <v>51.97</v>
      </c>
      <c r="H205" s="99">
        <v>0</v>
      </c>
      <c r="I205" s="99">
        <v>39</v>
      </c>
    </row>
    <row r="206" spans="1:9" ht="15" customHeight="1" x14ac:dyDescent="0.25">
      <c r="A206" s="6"/>
      <c r="B206" s="100" t="s">
        <v>123</v>
      </c>
      <c r="C206" s="100">
        <v>130</v>
      </c>
      <c r="D206" s="113">
        <v>4.18</v>
      </c>
      <c r="E206" s="113">
        <v>3.85</v>
      </c>
      <c r="F206" s="113">
        <v>60.01</v>
      </c>
      <c r="G206" s="113">
        <v>200</v>
      </c>
      <c r="H206" s="113">
        <v>0</v>
      </c>
      <c r="I206" s="100">
        <v>27</v>
      </c>
    </row>
    <row r="207" spans="1:9" ht="29.25" customHeight="1" x14ac:dyDescent="0.25">
      <c r="A207" s="6"/>
      <c r="B207" s="99" t="s">
        <v>120</v>
      </c>
      <c r="C207" s="112">
        <v>70</v>
      </c>
      <c r="D207" s="99">
        <v>11.71</v>
      </c>
      <c r="E207" s="99">
        <v>11</v>
      </c>
      <c r="F207" s="125">
        <v>2.97</v>
      </c>
      <c r="G207" s="125">
        <v>158.1</v>
      </c>
      <c r="H207" s="125">
        <v>0.34</v>
      </c>
      <c r="I207" s="111">
        <v>18</v>
      </c>
    </row>
    <row r="208" spans="1:9" ht="15" customHeight="1" x14ac:dyDescent="0.25">
      <c r="A208" s="72"/>
      <c r="B208" s="126" t="s">
        <v>124</v>
      </c>
      <c r="C208" s="112">
        <v>50</v>
      </c>
      <c r="D208" s="103">
        <v>0.61</v>
      </c>
      <c r="E208" s="103">
        <v>4.87</v>
      </c>
      <c r="F208" s="103">
        <v>1.9</v>
      </c>
      <c r="G208" s="103">
        <v>53.84</v>
      </c>
      <c r="H208" s="103">
        <v>7.6</v>
      </c>
      <c r="I208" s="111">
        <v>55</v>
      </c>
    </row>
    <row r="209" spans="1:9" ht="14.1" customHeight="1" x14ac:dyDescent="0.25">
      <c r="A209" s="56"/>
      <c r="B209" s="99" t="s">
        <v>19</v>
      </c>
      <c r="C209" s="112">
        <v>25</v>
      </c>
      <c r="D209" s="91">
        <v>1.67</v>
      </c>
      <c r="E209" s="91">
        <v>0.22</v>
      </c>
      <c r="F209" s="91">
        <v>9.6999999999999993</v>
      </c>
      <c r="G209" s="91">
        <v>66.3</v>
      </c>
      <c r="H209" s="91">
        <v>0.05</v>
      </c>
      <c r="I209" s="99">
        <v>38</v>
      </c>
    </row>
    <row r="210" spans="1:9" ht="14.1" customHeight="1" x14ac:dyDescent="0.25">
      <c r="A210" s="56"/>
      <c r="B210" s="99" t="s">
        <v>20</v>
      </c>
      <c r="C210" s="99">
        <v>180</v>
      </c>
      <c r="D210" s="100">
        <v>0.15</v>
      </c>
      <c r="E210" s="100">
        <v>0</v>
      </c>
      <c r="F210" s="100">
        <v>16.399999999999999</v>
      </c>
      <c r="G210" s="100">
        <v>111.8</v>
      </c>
      <c r="H210" s="100">
        <v>0.36</v>
      </c>
      <c r="I210" s="99">
        <v>44</v>
      </c>
    </row>
    <row r="211" spans="1:9" ht="14.1" customHeight="1" x14ac:dyDescent="0.25">
      <c r="A211" s="75" t="s">
        <v>99</v>
      </c>
      <c r="B211" s="78"/>
      <c r="C211" s="78">
        <f>C204+C205+C206+C207+C208+C209+C210</f>
        <v>673</v>
      </c>
      <c r="D211" s="78">
        <f t="shared" ref="D211:H211" si="47">D204+D205+D206+D207+D208+D209+D210</f>
        <v>23.799999999999997</v>
      </c>
      <c r="E211" s="78">
        <f t="shared" si="47"/>
        <v>26.75</v>
      </c>
      <c r="F211" s="78">
        <f t="shared" si="47"/>
        <v>115.66999999999999</v>
      </c>
      <c r="G211" s="78">
        <f t="shared" si="47"/>
        <v>787.01</v>
      </c>
      <c r="H211" s="78">
        <f t="shared" si="47"/>
        <v>18.3</v>
      </c>
      <c r="I211" s="78"/>
    </row>
    <row r="212" spans="1:9" ht="14.1" customHeight="1" x14ac:dyDescent="0.25">
      <c r="A212" s="56" t="s">
        <v>21</v>
      </c>
      <c r="B212" s="99" t="s">
        <v>116</v>
      </c>
      <c r="C212" s="99">
        <v>50</v>
      </c>
      <c r="D212" s="99">
        <v>0.61</v>
      </c>
      <c r="E212" s="99">
        <v>0.61</v>
      </c>
      <c r="F212" s="99">
        <v>15.4</v>
      </c>
      <c r="G212" s="99">
        <v>67.98</v>
      </c>
      <c r="H212" s="99">
        <v>4</v>
      </c>
      <c r="I212" s="99">
        <v>36</v>
      </c>
    </row>
    <row r="213" spans="1:9" ht="14.1" customHeight="1" x14ac:dyDescent="0.25">
      <c r="A213" s="56"/>
      <c r="B213" s="109" t="s">
        <v>109</v>
      </c>
      <c r="C213" s="109">
        <v>200</v>
      </c>
      <c r="D213" s="93">
        <v>5.8</v>
      </c>
      <c r="E213" s="93">
        <v>5.76</v>
      </c>
      <c r="F213" s="110">
        <v>7.2</v>
      </c>
      <c r="G213" s="93">
        <v>118</v>
      </c>
      <c r="H213" s="93">
        <v>1.4</v>
      </c>
      <c r="I213" s="109">
        <v>48</v>
      </c>
    </row>
    <row r="214" spans="1:9" ht="14.1" customHeight="1" x14ac:dyDescent="0.25">
      <c r="A214" s="75" t="s">
        <v>98</v>
      </c>
      <c r="B214" s="80"/>
      <c r="C214" s="80">
        <f>C212+C213</f>
        <v>250</v>
      </c>
      <c r="D214" s="80">
        <f t="shared" ref="D214:H214" si="48">D212+D213</f>
        <v>6.41</v>
      </c>
      <c r="E214" s="80">
        <f t="shared" si="48"/>
        <v>6.37</v>
      </c>
      <c r="F214" s="80">
        <f t="shared" si="48"/>
        <v>22.6</v>
      </c>
      <c r="G214" s="80">
        <f t="shared" si="48"/>
        <v>185.98000000000002</v>
      </c>
      <c r="H214" s="80">
        <f t="shared" si="48"/>
        <v>5.4</v>
      </c>
      <c r="I214" s="80"/>
    </row>
    <row r="215" spans="1:9" ht="34.5" customHeight="1" x14ac:dyDescent="0.25">
      <c r="A215" s="75" t="s">
        <v>53</v>
      </c>
      <c r="B215" s="75"/>
      <c r="C215" s="75">
        <f>C200+C203+C211+C214</f>
        <v>1494</v>
      </c>
      <c r="D215" s="75">
        <f t="shared" ref="D215:H215" si="49">D200+D203+D211+D214</f>
        <v>44.92</v>
      </c>
      <c r="E215" s="78">
        <f t="shared" si="49"/>
        <v>58.54</v>
      </c>
      <c r="F215" s="78">
        <f t="shared" si="49"/>
        <v>200.45</v>
      </c>
      <c r="G215" s="78">
        <f t="shared" si="49"/>
        <v>1531.52</v>
      </c>
      <c r="H215" s="78">
        <f t="shared" si="49"/>
        <v>49.61</v>
      </c>
      <c r="I215" s="75"/>
    </row>
    <row r="216" spans="1:9" ht="40.5" customHeight="1" x14ac:dyDescent="0.25">
      <c r="A216" s="6" t="s">
        <v>54</v>
      </c>
      <c r="B216" s="6"/>
      <c r="C216" s="6"/>
      <c r="D216" s="82">
        <f>D23+D45+D67+D89+D110+D129+D152+D174+D192+D215</f>
        <v>466.93000000000006</v>
      </c>
      <c r="E216" s="82">
        <f>E23+E45+E67+E89+E110+E129+E152+E174+E192+E215</f>
        <v>561.51</v>
      </c>
      <c r="F216" s="82">
        <f>F23+F45+F67+F89+F110+F129+F152+F174+F192+F215</f>
        <v>1903.69</v>
      </c>
      <c r="G216" s="82">
        <f>G23+G45+G67+G89+G110+G129+G152+G174+G192+G215</f>
        <v>14857.43</v>
      </c>
      <c r="H216" s="82">
        <f>H23+H45+H67+H89+H110+H129+H152+H174+H192+H215</f>
        <v>460.15999999999997</v>
      </c>
      <c r="I216" s="6"/>
    </row>
    <row r="217" spans="1:9" ht="44.25" customHeight="1" x14ac:dyDescent="0.25">
      <c r="A217" s="6" t="s">
        <v>55</v>
      </c>
      <c r="B217" s="6"/>
      <c r="C217" s="6"/>
      <c r="D217" s="82">
        <f>D216/10</f>
        <v>46.693000000000005</v>
      </c>
      <c r="E217" s="82">
        <f t="shared" ref="E217:H217" si="50">E216/10</f>
        <v>56.150999999999996</v>
      </c>
      <c r="F217" s="82">
        <f t="shared" si="50"/>
        <v>190.369</v>
      </c>
      <c r="G217" s="82">
        <f t="shared" si="50"/>
        <v>1485.7429999999999</v>
      </c>
      <c r="H217" s="82">
        <f t="shared" si="50"/>
        <v>46.015999999999998</v>
      </c>
      <c r="I217" s="6"/>
    </row>
    <row r="218" spans="1:9" x14ac:dyDescent="0.25">
      <c r="A218" s="1"/>
      <c r="B218" s="1"/>
      <c r="C218" s="1"/>
      <c r="D218" s="1"/>
      <c r="E218" s="1"/>
      <c r="F218" s="1"/>
      <c r="G218" s="1"/>
      <c r="H218" s="1"/>
      <c r="I218" s="1"/>
    </row>
    <row r="219" spans="1:9" x14ac:dyDescent="0.25">
      <c r="A219" s="1"/>
      <c r="B219" s="1"/>
      <c r="C219" s="1"/>
      <c r="D219" s="1"/>
      <c r="E219" s="1"/>
      <c r="F219" s="1"/>
      <c r="G219" s="1"/>
      <c r="H219" s="1"/>
      <c r="I219" s="1"/>
    </row>
    <row r="220" spans="1:9" x14ac:dyDescent="0.25">
      <c r="A220" s="1"/>
      <c r="B220" s="1"/>
      <c r="C220" s="1"/>
      <c r="D220" s="1"/>
      <c r="E220" s="1"/>
      <c r="F220" s="1"/>
      <c r="G220" s="1"/>
      <c r="H220" s="1"/>
      <c r="I220" s="1"/>
    </row>
    <row r="221" spans="1:9" x14ac:dyDescent="0.25">
      <c r="A221" s="1"/>
      <c r="B221" s="1"/>
      <c r="C221" s="1"/>
      <c r="D221" s="1"/>
      <c r="E221" s="1"/>
      <c r="F221" s="1"/>
      <c r="G221" s="1"/>
      <c r="H221" s="1"/>
      <c r="I221" s="1"/>
    </row>
    <row r="222" spans="1:9" x14ac:dyDescent="0.25">
      <c r="A222" s="1"/>
      <c r="B222" s="1"/>
      <c r="C222" s="1"/>
      <c r="D222" s="1"/>
      <c r="E222" s="1"/>
      <c r="F222" s="1"/>
      <c r="G222" s="1"/>
      <c r="H222" s="1"/>
      <c r="I222" s="1"/>
    </row>
    <row r="223" spans="1:9" x14ac:dyDescent="0.25">
      <c r="A223" s="1"/>
      <c r="B223" s="1"/>
      <c r="C223" s="1"/>
      <c r="D223" s="1"/>
      <c r="E223" s="1"/>
      <c r="F223" s="1"/>
      <c r="G223" s="1"/>
      <c r="H223" s="1"/>
      <c r="I223" s="1"/>
    </row>
    <row r="224" spans="1:9" x14ac:dyDescent="0.25">
      <c r="A224" s="1"/>
      <c r="B224" s="1"/>
      <c r="C224" s="1"/>
      <c r="D224" s="1"/>
      <c r="E224" s="1"/>
      <c r="F224" s="1"/>
      <c r="G224" s="1"/>
      <c r="H224" s="1"/>
      <c r="I224" s="1"/>
    </row>
    <row r="225" spans="1:9" x14ac:dyDescent="0.25">
      <c r="A225" s="1"/>
      <c r="B225" s="1"/>
      <c r="C225" s="1"/>
      <c r="D225" s="1"/>
      <c r="E225" s="1"/>
      <c r="F225" s="1"/>
      <c r="G225" s="1"/>
      <c r="H225" s="1"/>
      <c r="I225" s="1"/>
    </row>
    <row r="226" spans="1:9" x14ac:dyDescent="0.25">
      <c r="A226" s="1"/>
      <c r="B226" s="1"/>
      <c r="C226" s="1"/>
      <c r="D226" s="1"/>
      <c r="E226" s="1"/>
      <c r="F226" s="1"/>
      <c r="G226" s="1"/>
      <c r="H226" s="1"/>
      <c r="I226" s="1"/>
    </row>
    <row r="227" spans="1:9" x14ac:dyDescent="0.25">
      <c r="A227" s="1"/>
      <c r="B227" s="1"/>
      <c r="C227" s="1"/>
      <c r="D227" s="1"/>
      <c r="E227" s="1"/>
      <c r="F227" s="1"/>
      <c r="G227" s="1"/>
      <c r="H227" s="1"/>
      <c r="I227" s="1"/>
    </row>
    <row r="228" spans="1:9" x14ac:dyDescent="0.25">
      <c r="A228" s="1"/>
      <c r="B228" s="1"/>
      <c r="C228" s="1"/>
      <c r="D228" s="1"/>
      <c r="E228" s="1"/>
      <c r="F228" s="1"/>
      <c r="G228" s="1"/>
      <c r="H228" s="1"/>
      <c r="I228" s="1"/>
    </row>
    <row r="229" spans="1:9" x14ac:dyDescent="0.25">
      <c r="A229" s="1"/>
      <c r="B229" s="1"/>
      <c r="C229" s="1"/>
      <c r="D229" s="1"/>
      <c r="E229" s="1"/>
      <c r="F229" s="1"/>
      <c r="G229" s="1"/>
      <c r="H229" s="1"/>
      <c r="I229" s="1"/>
    </row>
    <row r="230" spans="1:9" x14ac:dyDescent="0.25">
      <c r="A230" s="1"/>
      <c r="B230" s="1"/>
      <c r="C230" s="1"/>
      <c r="D230" s="1"/>
      <c r="E230" s="1"/>
      <c r="F230" s="1"/>
      <c r="G230" s="1"/>
      <c r="H230" s="1"/>
      <c r="I230" s="1"/>
    </row>
    <row r="231" spans="1:9" x14ac:dyDescent="0.25">
      <c r="A231" s="1"/>
      <c r="B231" s="1"/>
      <c r="C231" s="1"/>
      <c r="D231" s="1"/>
      <c r="E231" s="1"/>
      <c r="F231" s="1"/>
      <c r="G231" s="1"/>
      <c r="H231" s="1"/>
      <c r="I231" s="1"/>
    </row>
    <row r="232" spans="1:9" x14ac:dyDescent="0.25">
      <c r="A232" s="1"/>
      <c r="B232" s="1"/>
      <c r="C232" s="1"/>
      <c r="D232" s="1"/>
      <c r="E232" s="1"/>
      <c r="F232" s="1"/>
      <c r="G232" s="1"/>
      <c r="H232" s="1"/>
      <c r="I232" s="1"/>
    </row>
    <row r="233" spans="1:9" x14ac:dyDescent="0.25">
      <c r="A233" s="1"/>
      <c r="B233" s="1"/>
      <c r="C233" s="1"/>
      <c r="D233" s="1"/>
      <c r="E233" s="1"/>
      <c r="F233" s="1"/>
      <c r="G233" s="1"/>
      <c r="H233" s="1"/>
      <c r="I233" s="1"/>
    </row>
    <row r="234" spans="1:9" x14ac:dyDescent="0.25">
      <c r="A234" s="1"/>
      <c r="B234" s="1"/>
      <c r="C234" s="1"/>
      <c r="D234" s="1"/>
      <c r="E234" s="1"/>
      <c r="F234" s="1"/>
      <c r="G234" s="1"/>
      <c r="H234" s="1"/>
      <c r="I234" s="1"/>
    </row>
    <row r="235" spans="1:9" x14ac:dyDescent="0.25">
      <c r="A235" s="1"/>
      <c r="B235" s="1"/>
      <c r="C235" s="1"/>
      <c r="D235" s="1"/>
      <c r="E235" s="1"/>
      <c r="F235" s="1"/>
      <c r="G235" s="1"/>
      <c r="H235" s="1"/>
      <c r="I235" s="1"/>
    </row>
    <row r="236" spans="1:9" x14ac:dyDescent="0.25">
      <c r="A236" s="1"/>
      <c r="B236" s="1"/>
      <c r="C236" s="1"/>
      <c r="D236" s="1"/>
      <c r="E236" s="1"/>
      <c r="F236" s="1"/>
      <c r="G236" s="1"/>
      <c r="H236" s="1"/>
      <c r="I236" s="1"/>
    </row>
    <row r="237" spans="1:9" x14ac:dyDescent="0.25">
      <c r="A237" s="1"/>
      <c r="B237" s="1"/>
      <c r="C237" s="1"/>
      <c r="D237" s="1"/>
      <c r="E237" s="1"/>
      <c r="F237" s="1"/>
      <c r="G237" s="1"/>
      <c r="H237" s="1"/>
      <c r="I237" s="1"/>
    </row>
    <row r="238" spans="1:9" x14ac:dyDescent="0.25">
      <c r="A238" s="1"/>
      <c r="B238" s="1"/>
      <c r="C238" s="1"/>
      <c r="D238" s="1"/>
      <c r="E238" s="1"/>
      <c r="F238" s="1"/>
      <c r="G238" s="1"/>
      <c r="H238" s="1"/>
      <c r="I238" s="1"/>
    </row>
    <row r="239" spans="1:9" x14ac:dyDescent="0.25">
      <c r="A239" s="1"/>
      <c r="B239" s="1"/>
      <c r="C239" s="1"/>
      <c r="D239" s="1"/>
      <c r="E239" s="1"/>
      <c r="F239" s="1"/>
      <c r="G239" s="1"/>
      <c r="H239" s="1"/>
      <c r="I239" s="1"/>
    </row>
    <row r="240" spans="1:9" x14ac:dyDescent="0.25">
      <c r="A240" s="1"/>
      <c r="B240" s="1"/>
      <c r="C240" s="1"/>
      <c r="D240" s="1"/>
      <c r="E240" s="1"/>
      <c r="F240" s="1"/>
      <c r="G240" s="1"/>
      <c r="H240" s="1"/>
      <c r="I240" s="1"/>
    </row>
    <row r="241" spans="1:9" x14ac:dyDescent="0.25">
      <c r="A241" s="1"/>
      <c r="B241" s="1"/>
      <c r="C241" s="1"/>
      <c r="D241" s="1"/>
      <c r="E241" s="1"/>
      <c r="F241" s="1"/>
      <c r="G241" s="1"/>
      <c r="H241" s="1"/>
      <c r="I241" s="1"/>
    </row>
    <row r="242" spans="1:9" x14ac:dyDescent="0.25">
      <c r="A242" s="1"/>
      <c r="B242" s="1"/>
      <c r="C242" s="1"/>
      <c r="D242" s="1"/>
      <c r="E242" s="1"/>
      <c r="F242" s="1"/>
      <c r="G242" s="1"/>
      <c r="H242" s="1"/>
      <c r="I242" s="1"/>
    </row>
    <row r="243" spans="1:9" x14ac:dyDescent="0.25">
      <c r="A243" s="1"/>
      <c r="B243" s="1"/>
      <c r="C243" s="1"/>
      <c r="D243" s="1"/>
      <c r="E243" s="1"/>
      <c r="F243" s="1"/>
      <c r="G243" s="1"/>
      <c r="H243" s="1"/>
      <c r="I243" s="1"/>
    </row>
    <row r="244" spans="1:9" x14ac:dyDescent="0.25">
      <c r="A244" s="1"/>
      <c r="B244" s="1"/>
      <c r="C244" s="1"/>
      <c r="D244" s="1"/>
      <c r="E244" s="1"/>
      <c r="F244" s="1"/>
      <c r="G244" s="1"/>
      <c r="H244" s="1"/>
      <c r="I244" s="1"/>
    </row>
    <row r="245" spans="1:9" x14ac:dyDescent="0.25">
      <c r="A245" s="1"/>
      <c r="B245" s="1"/>
      <c r="C245" s="1"/>
      <c r="D245" s="1"/>
      <c r="E245" s="1"/>
      <c r="F245" s="1"/>
      <c r="G245" s="1"/>
      <c r="H245" s="1"/>
      <c r="I245" s="1"/>
    </row>
    <row r="246" spans="1:9" x14ac:dyDescent="0.25">
      <c r="A246" s="1"/>
      <c r="B246" s="1"/>
      <c r="C246" s="1"/>
      <c r="D246" s="1"/>
      <c r="E246" s="1"/>
      <c r="F246" s="1"/>
      <c r="G246" s="1"/>
      <c r="H246" s="1"/>
      <c r="I246" s="1"/>
    </row>
    <row r="247" spans="1:9" x14ac:dyDescent="0.25">
      <c r="A247" s="1"/>
      <c r="B247" s="1"/>
      <c r="C247" s="1"/>
      <c r="D247" s="1"/>
      <c r="E247" s="1"/>
      <c r="F247" s="1"/>
      <c r="G247" s="1"/>
      <c r="H247" s="1"/>
      <c r="I247" s="1"/>
    </row>
    <row r="248" spans="1:9" x14ac:dyDescent="0.25">
      <c r="A248" s="1"/>
      <c r="B248" s="1"/>
      <c r="C248" s="1"/>
      <c r="D248" s="1"/>
      <c r="E248" s="1"/>
      <c r="F248" s="1"/>
      <c r="G248" s="1"/>
      <c r="H248" s="1"/>
      <c r="I248" s="1"/>
    </row>
    <row r="249" spans="1:9" x14ac:dyDescent="0.25">
      <c r="A249" s="1"/>
      <c r="B249" s="1"/>
      <c r="C249" s="1"/>
      <c r="D249" s="1"/>
      <c r="E249" s="1"/>
      <c r="F249" s="1"/>
      <c r="G249" s="1"/>
      <c r="H249" s="1"/>
      <c r="I249" s="1"/>
    </row>
    <row r="250" spans="1:9" x14ac:dyDescent="0.25">
      <c r="A250" s="1"/>
      <c r="B250" s="1"/>
      <c r="C250" s="1"/>
      <c r="D250" s="1"/>
      <c r="E250" s="1"/>
      <c r="F250" s="1"/>
      <c r="G250" s="1"/>
      <c r="H250" s="1"/>
      <c r="I250" s="1"/>
    </row>
    <row r="251" spans="1:9" x14ac:dyDescent="0.25">
      <c r="A251" s="1"/>
      <c r="B251" s="1"/>
      <c r="C251" s="1"/>
      <c r="D251" s="1"/>
      <c r="E251" s="1"/>
      <c r="F251" s="1"/>
      <c r="G251" s="1"/>
      <c r="H251" s="1"/>
      <c r="I251" s="1"/>
    </row>
    <row r="252" spans="1:9" x14ac:dyDescent="0.25">
      <c r="A252" s="1"/>
      <c r="B252" s="1"/>
      <c r="C252" s="1"/>
      <c r="D252" s="1"/>
      <c r="E252" s="1"/>
      <c r="F252" s="1"/>
      <c r="G252" s="1"/>
      <c r="H252" s="1"/>
      <c r="I252" s="1"/>
    </row>
    <row r="253" spans="1:9" x14ac:dyDescent="0.25">
      <c r="A253" s="1"/>
      <c r="B253" s="1"/>
      <c r="C253" s="1"/>
      <c r="D253" s="1"/>
      <c r="E253" s="1"/>
      <c r="F253" s="1"/>
      <c r="G253" s="1"/>
      <c r="H253" s="1"/>
      <c r="I253" s="1"/>
    </row>
    <row r="254" spans="1:9" x14ac:dyDescent="0.25">
      <c r="A254" s="1"/>
      <c r="B254" s="1"/>
      <c r="C254" s="1"/>
      <c r="D254" s="1"/>
      <c r="E254" s="1"/>
      <c r="F254" s="1"/>
      <c r="G254" s="1"/>
      <c r="H254" s="1"/>
      <c r="I254" s="1"/>
    </row>
    <row r="255" spans="1:9" x14ac:dyDescent="0.25">
      <c r="A255" s="1"/>
      <c r="B255" s="1"/>
      <c r="C255" s="1"/>
      <c r="D255" s="1"/>
      <c r="E255" s="1"/>
      <c r="F255" s="1"/>
      <c r="G255" s="1"/>
      <c r="H255" s="1"/>
      <c r="I255" s="1"/>
    </row>
    <row r="256" spans="1:9" x14ac:dyDescent="0.25">
      <c r="A256" s="1"/>
      <c r="B256" s="1"/>
      <c r="C256" s="1"/>
      <c r="D256" s="1"/>
      <c r="E256" s="1"/>
      <c r="F256" s="1"/>
      <c r="G256" s="1"/>
      <c r="H256" s="1"/>
      <c r="I256" s="1"/>
    </row>
    <row r="257" spans="1:9" x14ac:dyDescent="0.25">
      <c r="A257" s="1"/>
      <c r="B257" s="1"/>
      <c r="C257" s="1"/>
      <c r="D257" s="1"/>
      <c r="E257" s="1"/>
      <c r="F257" s="1"/>
      <c r="G257" s="1"/>
      <c r="H257" s="1"/>
      <c r="I257" s="1"/>
    </row>
    <row r="258" spans="1:9" x14ac:dyDescent="0.25">
      <c r="A258" s="1"/>
      <c r="B258" s="1"/>
      <c r="C258" s="1"/>
      <c r="D258" s="1"/>
      <c r="E258" s="1"/>
      <c r="F258" s="1"/>
      <c r="G258" s="1"/>
      <c r="H258" s="1"/>
      <c r="I258" s="1"/>
    </row>
    <row r="259" spans="1:9" x14ac:dyDescent="0.25">
      <c r="A259" s="1"/>
      <c r="B259" s="1"/>
      <c r="C259" s="1"/>
      <c r="D259" s="1"/>
      <c r="E259" s="1"/>
      <c r="F259" s="1"/>
      <c r="G259" s="1"/>
      <c r="H259" s="1"/>
      <c r="I259" s="1"/>
    </row>
    <row r="260" spans="1:9" x14ac:dyDescent="0.25">
      <c r="A260" s="1"/>
      <c r="B260" s="1"/>
      <c r="C260" s="1"/>
      <c r="D260" s="1"/>
      <c r="E260" s="1"/>
      <c r="F260" s="1"/>
      <c r="G260" s="1"/>
      <c r="H260" s="1"/>
      <c r="I260" s="1"/>
    </row>
  </sheetData>
  <mergeCells count="59">
    <mergeCell ref="H198:H199"/>
    <mergeCell ref="I198:I199"/>
    <mergeCell ref="A198:A199"/>
    <mergeCell ref="B198:B199"/>
    <mergeCell ref="C198:C199"/>
    <mergeCell ref="D198:F198"/>
    <mergeCell ref="G198:G199"/>
    <mergeCell ref="C170:C171"/>
    <mergeCell ref="D170:F170"/>
    <mergeCell ref="G170:G171"/>
    <mergeCell ref="H170:H171"/>
    <mergeCell ref="I170:I171"/>
    <mergeCell ref="A136:A137"/>
    <mergeCell ref="B136:B137"/>
    <mergeCell ref="C136:C137"/>
    <mergeCell ref="D136:F136"/>
    <mergeCell ref="G136:G137"/>
    <mergeCell ref="H136:H137"/>
    <mergeCell ref="I136:I137"/>
    <mergeCell ref="A170:A171"/>
    <mergeCell ref="B170:B171"/>
    <mergeCell ref="I68:I69"/>
    <mergeCell ref="A102:A103"/>
    <mergeCell ref="B102:B103"/>
    <mergeCell ref="C102:C103"/>
    <mergeCell ref="D102:F102"/>
    <mergeCell ref="G102:G103"/>
    <mergeCell ref="H102:H103"/>
    <mergeCell ref="I102:I103"/>
    <mergeCell ref="A68:A69"/>
    <mergeCell ref="B68:B69"/>
    <mergeCell ref="C68:C69"/>
    <mergeCell ref="D68:F68"/>
    <mergeCell ref="G68:G69"/>
    <mergeCell ref="H68:H69"/>
    <mergeCell ref="I34:I35"/>
    <mergeCell ref="A79:A80"/>
    <mergeCell ref="A34:A35"/>
    <mergeCell ref="B34:B35"/>
    <mergeCell ref="C34:C35"/>
    <mergeCell ref="D34:F34"/>
    <mergeCell ref="G34:G35"/>
    <mergeCell ref="H34:H35"/>
    <mergeCell ref="I2:I3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A2:A3"/>
    <mergeCell ref="B2:B3"/>
    <mergeCell ref="C2:C3"/>
    <mergeCell ref="D2:F2"/>
    <mergeCell ref="G2:G3"/>
    <mergeCell ref="H2:H3"/>
  </mergeCells>
  <pageMargins left="0.23622047244094491" right="0.23622047244094491" top="0.55118110236220474" bottom="0.35433070866141736" header="0.31496062992125984" footer="0.31496062992125984"/>
  <pageSetup paperSize="9" scale="1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topLeftCell="D1" workbookViewId="0">
      <selection activeCell="V18" sqref="V18:W20"/>
    </sheetView>
  </sheetViews>
  <sheetFormatPr defaultRowHeight="15" x14ac:dyDescent="0.25"/>
  <cols>
    <col min="1" max="3" width="9.140625" hidden="1" customWidth="1"/>
    <col min="9" max="9" width="7.28515625" style="16" bestFit="1" customWidth="1"/>
    <col min="10" max="10" width="7" style="21" bestFit="1" customWidth="1"/>
    <col min="11" max="11" width="6" style="21" bestFit="1" customWidth="1"/>
    <col min="12" max="12" width="7" style="14" bestFit="1" customWidth="1"/>
    <col min="13" max="13" width="6.7109375" bestFit="1" customWidth="1"/>
    <col min="14" max="14" width="7" style="14" bestFit="1" customWidth="1"/>
    <col min="15" max="15" width="9.5703125" style="14" customWidth="1"/>
    <col min="16" max="16" width="8.85546875" style="21" customWidth="1"/>
    <col min="20" max="21" width="9.140625" style="14"/>
  </cols>
  <sheetData>
    <row r="2" spans="4:21" ht="15.75" thickBot="1" x14ac:dyDescent="0.3">
      <c r="H2" t="s">
        <v>63</v>
      </c>
    </row>
    <row r="3" spans="4:21" ht="15.75" thickBot="1" x14ac:dyDescent="0.3">
      <c r="I3" s="16" t="s">
        <v>62</v>
      </c>
      <c r="J3" s="31" t="s">
        <v>91</v>
      </c>
      <c r="K3" s="31">
        <v>2</v>
      </c>
      <c r="L3" s="32">
        <v>3</v>
      </c>
      <c r="M3" s="32">
        <v>4</v>
      </c>
      <c r="N3" s="32">
        <v>5</v>
      </c>
      <c r="O3" s="34">
        <v>6</v>
      </c>
      <c r="P3" s="36">
        <v>7</v>
      </c>
      <c r="Q3" s="35">
        <v>8</v>
      </c>
      <c r="R3" s="39">
        <v>9</v>
      </c>
      <c r="S3" s="39">
        <v>10</v>
      </c>
      <c r="T3" s="53" t="s">
        <v>92</v>
      </c>
      <c r="U3" s="50" t="s">
        <v>93</v>
      </c>
    </row>
    <row r="4" spans="4:21" x14ac:dyDescent="0.25">
      <c r="D4" s="162" t="s">
        <v>61</v>
      </c>
      <c r="E4" s="162"/>
      <c r="F4" s="162"/>
      <c r="G4" s="162"/>
      <c r="H4" s="163"/>
      <c r="I4" s="22">
        <v>450</v>
      </c>
      <c r="J4" s="29">
        <v>180</v>
      </c>
      <c r="K4" s="29">
        <v>530</v>
      </c>
      <c r="L4" s="30">
        <v>295</v>
      </c>
      <c r="M4" s="30">
        <v>455</v>
      </c>
      <c r="N4" s="30">
        <v>400</v>
      </c>
      <c r="O4" s="55">
        <v>180</v>
      </c>
      <c r="P4" s="37">
        <v>570</v>
      </c>
      <c r="Q4" s="33">
        <v>510</v>
      </c>
      <c r="R4" s="33">
        <v>225</v>
      </c>
      <c r="S4" s="40">
        <v>250</v>
      </c>
      <c r="T4" s="51">
        <f t="shared" ref="T4:T10" si="0">S4+R4+Q4+P4+O4+N4+M4+L4+K4+J4</f>
        <v>3595</v>
      </c>
      <c r="U4" s="49">
        <v>4500</v>
      </c>
    </row>
    <row r="5" spans="4:21" x14ac:dyDescent="0.25">
      <c r="D5" s="154" t="s">
        <v>64</v>
      </c>
      <c r="E5" s="154"/>
      <c r="F5" s="154"/>
      <c r="G5" s="154"/>
      <c r="H5" s="155"/>
      <c r="I5" s="23">
        <v>40</v>
      </c>
      <c r="J5" s="25"/>
      <c r="K5" s="25"/>
      <c r="L5" s="27"/>
      <c r="M5" s="27">
        <v>130</v>
      </c>
      <c r="N5" s="27"/>
      <c r="O5" s="60"/>
      <c r="P5" s="38">
        <v>130</v>
      </c>
      <c r="Q5" s="15"/>
      <c r="R5" s="15">
        <v>130</v>
      </c>
      <c r="S5" s="41"/>
      <c r="T5" s="52">
        <f t="shared" si="0"/>
        <v>390</v>
      </c>
      <c r="U5" s="27">
        <v>400</v>
      </c>
    </row>
    <row r="6" spans="4:21" x14ac:dyDescent="0.25">
      <c r="D6" s="154" t="s">
        <v>65</v>
      </c>
      <c r="E6" s="154"/>
      <c r="F6" s="154"/>
      <c r="G6" s="154"/>
      <c r="H6" s="155"/>
      <c r="I6" s="23">
        <v>11</v>
      </c>
      <c r="J6" s="25"/>
      <c r="K6" s="25">
        <v>20.5</v>
      </c>
      <c r="L6" s="27">
        <v>7</v>
      </c>
      <c r="M6" s="27"/>
      <c r="N6" s="27"/>
      <c r="O6" s="60"/>
      <c r="P6" s="38">
        <v>10</v>
      </c>
      <c r="Q6" s="15"/>
      <c r="R6" s="15">
        <v>10</v>
      </c>
      <c r="S6" s="41">
        <v>10</v>
      </c>
      <c r="T6" s="52">
        <f t="shared" si="0"/>
        <v>57.5</v>
      </c>
      <c r="U6" s="47">
        <v>110</v>
      </c>
    </row>
    <row r="7" spans="4:21" x14ac:dyDescent="0.25">
      <c r="D7" s="154" t="s">
        <v>66</v>
      </c>
      <c r="E7" s="154"/>
      <c r="F7" s="154"/>
      <c r="G7" s="154"/>
      <c r="H7" s="155"/>
      <c r="I7" s="23">
        <v>6</v>
      </c>
      <c r="J7" s="25"/>
      <c r="K7" s="25">
        <v>12</v>
      </c>
      <c r="L7" s="27"/>
      <c r="M7" s="27"/>
      <c r="N7" s="27">
        <v>12</v>
      </c>
      <c r="O7" s="60">
        <v>12</v>
      </c>
      <c r="P7" s="38">
        <v>12</v>
      </c>
      <c r="Q7" s="15"/>
      <c r="R7" s="15">
        <v>12</v>
      </c>
      <c r="S7" s="41"/>
      <c r="T7" s="52">
        <f t="shared" si="0"/>
        <v>60</v>
      </c>
      <c r="U7" s="47">
        <v>60</v>
      </c>
    </row>
    <row r="8" spans="4:21" x14ac:dyDescent="0.25">
      <c r="D8" s="154" t="s">
        <v>67</v>
      </c>
      <c r="E8" s="154"/>
      <c r="F8" s="154"/>
      <c r="G8" s="154"/>
      <c r="H8" s="155"/>
      <c r="I8" s="23">
        <v>55</v>
      </c>
      <c r="J8" s="25"/>
      <c r="K8" s="25"/>
      <c r="L8" s="27">
        <v>130</v>
      </c>
      <c r="M8" s="27"/>
      <c r="N8" s="27"/>
      <c r="O8" s="60"/>
      <c r="P8" s="38"/>
      <c r="Q8" s="15">
        <v>80</v>
      </c>
      <c r="R8" s="15">
        <v>87</v>
      </c>
      <c r="S8" s="41"/>
      <c r="T8" s="52">
        <f t="shared" si="0"/>
        <v>297</v>
      </c>
      <c r="U8" s="47">
        <v>550</v>
      </c>
    </row>
    <row r="9" spans="4:21" x14ac:dyDescent="0.25">
      <c r="D9" s="154" t="s">
        <v>68</v>
      </c>
      <c r="E9" s="154"/>
      <c r="F9" s="154"/>
      <c r="G9" s="154"/>
      <c r="H9" s="155"/>
      <c r="I9" s="23">
        <v>24</v>
      </c>
      <c r="J9" s="25">
        <v>50</v>
      </c>
      <c r="K9" s="25">
        <v>40</v>
      </c>
      <c r="L9" s="27"/>
      <c r="M9" s="27">
        <v>65.5</v>
      </c>
      <c r="N9" s="27">
        <v>80</v>
      </c>
      <c r="O9" s="60">
        <v>50</v>
      </c>
      <c r="P9" s="38">
        <v>40</v>
      </c>
      <c r="Q9" s="15"/>
      <c r="R9" s="15"/>
      <c r="S9" s="41">
        <v>80</v>
      </c>
      <c r="T9" s="52">
        <f t="shared" si="0"/>
        <v>405.5</v>
      </c>
      <c r="U9" s="47">
        <v>240</v>
      </c>
    </row>
    <row r="10" spans="4:21" x14ac:dyDescent="0.25">
      <c r="D10" s="154" t="s">
        <v>69</v>
      </c>
      <c r="E10" s="154"/>
      <c r="F10" s="154"/>
      <c r="G10" s="154"/>
      <c r="H10" s="155"/>
      <c r="I10" s="23">
        <v>37</v>
      </c>
      <c r="J10" s="25">
        <v>62</v>
      </c>
      <c r="K10" s="25">
        <v>100</v>
      </c>
      <c r="L10" s="27"/>
      <c r="M10" s="27"/>
      <c r="N10" s="27"/>
      <c r="O10" s="60">
        <v>62</v>
      </c>
      <c r="P10" s="38">
        <v>100</v>
      </c>
      <c r="Q10" s="15"/>
      <c r="R10" s="15"/>
      <c r="S10" s="41"/>
      <c r="T10" s="52">
        <f t="shared" si="0"/>
        <v>324</v>
      </c>
      <c r="U10" s="47">
        <v>370</v>
      </c>
    </row>
    <row r="11" spans="4:21" x14ac:dyDescent="0.25">
      <c r="D11" s="154" t="s">
        <v>70</v>
      </c>
      <c r="E11" s="154"/>
      <c r="F11" s="154"/>
      <c r="G11" s="154"/>
      <c r="H11" s="155"/>
      <c r="I11" s="23">
        <v>1</v>
      </c>
      <c r="J11" s="25"/>
      <c r="K11" s="25">
        <v>1</v>
      </c>
      <c r="L11" s="27">
        <v>2.25</v>
      </c>
      <c r="M11" s="27">
        <v>12.5</v>
      </c>
      <c r="N11" s="27">
        <v>3</v>
      </c>
      <c r="O11" s="60"/>
      <c r="P11" s="38">
        <v>2.5</v>
      </c>
      <c r="Q11" s="15">
        <v>0.5</v>
      </c>
      <c r="R11" s="15">
        <v>3.6999999999999998E-2</v>
      </c>
      <c r="S11" s="41">
        <v>3</v>
      </c>
      <c r="T11" s="52">
        <v>12</v>
      </c>
      <c r="U11" s="47">
        <v>10</v>
      </c>
    </row>
    <row r="12" spans="4:21" x14ac:dyDescent="0.25">
      <c r="D12" s="158" t="s">
        <v>71</v>
      </c>
      <c r="E12" s="158"/>
      <c r="F12" s="158"/>
      <c r="G12" s="158"/>
      <c r="H12" s="159"/>
      <c r="I12" s="23">
        <v>140</v>
      </c>
      <c r="J12" s="25">
        <v>55</v>
      </c>
      <c r="K12" s="25">
        <v>175</v>
      </c>
      <c r="L12" s="27">
        <v>175</v>
      </c>
      <c r="M12" s="27">
        <v>148</v>
      </c>
      <c r="N12" s="27">
        <v>55</v>
      </c>
      <c r="O12" s="60">
        <v>165</v>
      </c>
      <c r="P12" s="38">
        <v>175</v>
      </c>
      <c r="Q12" s="15">
        <v>55</v>
      </c>
      <c r="R12" s="15">
        <v>175</v>
      </c>
      <c r="S12" s="41">
        <v>55</v>
      </c>
      <c r="T12" s="52">
        <f>S12+R12+Q12+P12+O12+N12+M12+L12+K12+J12</f>
        <v>1233</v>
      </c>
      <c r="U12" s="47">
        <v>1400</v>
      </c>
    </row>
    <row r="13" spans="4:21" x14ac:dyDescent="0.25">
      <c r="D13" s="17" t="s">
        <v>72</v>
      </c>
      <c r="E13" s="18"/>
      <c r="F13" s="18"/>
      <c r="G13" s="18"/>
      <c r="H13" s="18"/>
      <c r="I13" s="157">
        <v>220</v>
      </c>
      <c r="J13" s="148">
        <v>160</v>
      </c>
      <c r="K13" s="148">
        <v>238</v>
      </c>
      <c r="L13" s="150">
        <v>133</v>
      </c>
      <c r="M13" s="150">
        <v>270</v>
      </c>
      <c r="N13" s="150">
        <v>335</v>
      </c>
      <c r="O13" s="152">
        <v>103</v>
      </c>
      <c r="P13" s="140">
        <v>160</v>
      </c>
      <c r="Q13" s="142">
        <v>315</v>
      </c>
      <c r="R13" s="142">
        <v>99</v>
      </c>
      <c r="S13" s="144">
        <v>243</v>
      </c>
      <c r="T13" s="146">
        <f>S13+R13+Q13+P13+O13+N13+M13+L13+K13+J13</f>
        <v>2056</v>
      </c>
      <c r="U13" s="139">
        <v>2200</v>
      </c>
    </row>
    <row r="14" spans="4:21" x14ac:dyDescent="0.25">
      <c r="D14" s="19" t="s">
        <v>73</v>
      </c>
      <c r="E14" s="20"/>
      <c r="F14" s="20"/>
      <c r="G14" s="20"/>
      <c r="H14" s="20"/>
      <c r="I14" s="157"/>
      <c r="J14" s="149"/>
      <c r="K14" s="149"/>
      <c r="L14" s="151"/>
      <c r="M14" s="151"/>
      <c r="N14" s="151"/>
      <c r="O14" s="153"/>
      <c r="P14" s="141"/>
      <c r="Q14" s="143"/>
      <c r="R14" s="143"/>
      <c r="S14" s="145"/>
      <c r="T14" s="147"/>
      <c r="U14" s="139"/>
    </row>
    <row r="15" spans="4:21" x14ac:dyDescent="0.25">
      <c r="D15" s="160" t="s">
        <v>74</v>
      </c>
      <c r="E15" s="160"/>
      <c r="F15" s="160"/>
      <c r="G15" s="160"/>
      <c r="H15" s="161"/>
      <c r="I15" s="23">
        <v>100</v>
      </c>
      <c r="J15" s="25">
        <v>100</v>
      </c>
      <c r="K15" s="25"/>
      <c r="L15" s="27">
        <v>100</v>
      </c>
      <c r="M15" s="27"/>
      <c r="N15" s="27">
        <v>100</v>
      </c>
      <c r="O15" s="60">
        <v>150</v>
      </c>
      <c r="P15" s="38"/>
      <c r="Q15" s="15"/>
      <c r="R15" s="15"/>
      <c r="S15" s="41">
        <v>100</v>
      </c>
      <c r="T15" s="52">
        <f>S15+R15+Q15+P15+O15+N15+M15+L15+K15+J15+I15</f>
        <v>650</v>
      </c>
      <c r="U15" s="47">
        <v>1000</v>
      </c>
    </row>
    <row r="16" spans="4:21" x14ac:dyDescent="0.25">
      <c r="D16" s="154" t="s">
        <v>75</v>
      </c>
      <c r="E16" s="154"/>
      <c r="F16" s="154"/>
      <c r="G16" s="154"/>
      <c r="H16" s="155"/>
      <c r="I16" s="23">
        <v>11</v>
      </c>
      <c r="J16" s="25">
        <v>11</v>
      </c>
      <c r="K16" s="25">
        <v>11</v>
      </c>
      <c r="L16" s="27">
        <v>11</v>
      </c>
      <c r="M16" s="27">
        <v>11</v>
      </c>
      <c r="N16" s="27">
        <v>11</v>
      </c>
      <c r="O16" s="60">
        <v>11</v>
      </c>
      <c r="P16" s="38">
        <v>11</v>
      </c>
      <c r="Q16" s="15">
        <v>11</v>
      </c>
      <c r="R16" s="15">
        <v>11</v>
      </c>
      <c r="S16" s="41">
        <v>11</v>
      </c>
      <c r="T16" s="52">
        <f t="shared" ref="T16:T28" si="1">S16+R16+Q16+P16+O16+N16+M16+L16+K16+J16</f>
        <v>110</v>
      </c>
      <c r="U16" s="47">
        <v>110</v>
      </c>
    </row>
    <row r="17" spans="4:22" x14ac:dyDescent="0.25">
      <c r="D17" s="154" t="s">
        <v>76</v>
      </c>
      <c r="E17" s="154"/>
      <c r="F17" s="154"/>
      <c r="G17" s="154"/>
      <c r="H17" s="155"/>
      <c r="I17" s="23">
        <v>100</v>
      </c>
      <c r="J17" s="25"/>
      <c r="K17" s="25"/>
      <c r="L17" s="27"/>
      <c r="M17" s="27">
        <v>150</v>
      </c>
      <c r="N17" s="27"/>
      <c r="O17" s="60"/>
      <c r="P17" s="38"/>
      <c r="Q17" s="15">
        <v>150</v>
      </c>
      <c r="R17" s="15">
        <v>150</v>
      </c>
      <c r="S17" s="41"/>
      <c r="T17" s="52">
        <f t="shared" si="1"/>
        <v>450</v>
      </c>
      <c r="U17" s="47">
        <v>1000</v>
      </c>
    </row>
    <row r="18" spans="4:22" x14ac:dyDescent="0.25">
      <c r="D18" s="154" t="s">
        <v>77</v>
      </c>
      <c r="E18" s="154"/>
      <c r="F18" s="154"/>
      <c r="G18" s="154"/>
      <c r="H18" s="155"/>
      <c r="I18" s="23">
        <v>50</v>
      </c>
      <c r="J18" s="25">
        <v>62</v>
      </c>
      <c r="K18" s="25"/>
      <c r="L18" s="27">
        <v>62</v>
      </c>
      <c r="M18" s="27">
        <v>62</v>
      </c>
      <c r="N18" s="27">
        <v>62</v>
      </c>
      <c r="O18" s="60">
        <v>62</v>
      </c>
      <c r="P18" s="38"/>
      <c r="Q18" s="15">
        <v>62</v>
      </c>
      <c r="R18" s="15">
        <v>62</v>
      </c>
      <c r="S18" s="41">
        <v>62</v>
      </c>
      <c r="T18" s="52">
        <f t="shared" si="1"/>
        <v>496</v>
      </c>
      <c r="U18" s="47">
        <v>500</v>
      </c>
      <c r="V18" s="46"/>
    </row>
    <row r="19" spans="4:22" x14ac:dyDescent="0.25">
      <c r="D19" s="154" t="s">
        <v>78</v>
      </c>
      <c r="E19" s="154"/>
      <c r="F19" s="154"/>
      <c r="G19" s="154"/>
      <c r="H19" s="155"/>
      <c r="I19" s="23">
        <v>80</v>
      </c>
      <c r="J19" s="25">
        <v>70</v>
      </c>
      <c r="K19" s="25">
        <v>69</v>
      </c>
      <c r="L19" s="27">
        <v>70</v>
      </c>
      <c r="M19" s="27">
        <v>70</v>
      </c>
      <c r="N19" s="27">
        <v>70</v>
      </c>
      <c r="O19" s="60">
        <v>70</v>
      </c>
      <c r="P19" s="38">
        <v>59</v>
      </c>
      <c r="Q19" s="15">
        <v>70</v>
      </c>
      <c r="R19" s="15">
        <v>70</v>
      </c>
      <c r="S19" s="41">
        <v>70</v>
      </c>
      <c r="T19" s="52">
        <f t="shared" si="1"/>
        <v>688</v>
      </c>
      <c r="U19" s="47">
        <v>800</v>
      </c>
    </row>
    <row r="20" spans="4:22" x14ac:dyDescent="0.25">
      <c r="D20" s="154" t="s">
        <v>79</v>
      </c>
      <c r="E20" s="154"/>
      <c r="F20" s="154"/>
      <c r="G20" s="154"/>
      <c r="H20" s="155"/>
      <c r="I20" s="23">
        <v>43</v>
      </c>
      <c r="J20" s="25">
        <v>50</v>
      </c>
      <c r="K20" s="25">
        <v>40</v>
      </c>
      <c r="L20" s="27">
        <v>20</v>
      </c>
      <c r="M20" s="27">
        <v>37</v>
      </c>
      <c r="N20" s="27">
        <v>53.5</v>
      </c>
      <c r="O20" s="60">
        <v>50</v>
      </c>
      <c r="P20" s="38">
        <v>7</v>
      </c>
      <c r="Q20" s="15">
        <v>43.5</v>
      </c>
      <c r="R20" s="15">
        <v>60</v>
      </c>
      <c r="S20" s="41">
        <v>40</v>
      </c>
      <c r="T20" s="52">
        <f t="shared" si="1"/>
        <v>401</v>
      </c>
      <c r="U20" s="47">
        <v>430</v>
      </c>
      <c r="V20" s="46"/>
    </row>
    <row r="21" spans="4:22" x14ac:dyDescent="0.25">
      <c r="D21" s="154" t="s">
        <v>80</v>
      </c>
      <c r="E21" s="154"/>
      <c r="F21" s="154"/>
      <c r="G21" s="154"/>
      <c r="H21" s="155"/>
      <c r="I21" s="23">
        <v>12</v>
      </c>
      <c r="J21" s="25">
        <v>45</v>
      </c>
      <c r="K21" s="25">
        <v>25</v>
      </c>
      <c r="L21" s="27">
        <v>20</v>
      </c>
      <c r="M21" s="27"/>
      <c r="N21" s="27"/>
      <c r="O21" s="60">
        <v>45</v>
      </c>
      <c r="P21" s="38"/>
      <c r="Q21" s="15"/>
      <c r="R21" s="15">
        <v>25</v>
      </c>
      <c r="S21" s="41"/>
      <c r="T21" s="52">
        <f t="shared" si="1"/>
        <v>160</v>
      </c>
      <c r="U21" s="47">
        <v>160</v>
      </c>
    </row>
    <row r="22" spans="4:22" x14ac:dyDescent="0.25">
      <c r="D22" s="154" t="s">
        <v>81</v>
      </c>
      <c r="E22" s="154"/>
      <c r="F22" s="154"/>
      <c r="G22" s="154"/>
      <c r="H22" s="155"/>
      <c r="I22" s="23">
        <v>29</v>
      </c>
      <c r="J22" s="25"/>
      <c r="K22" s="25">
        <v>17</v>
      </c>
      <c r="L22" s="27">
        <v>19.05</v>
      </c>
      <c r="M22" s="27"/>
      <c r="N22" s="27">
        <v>0.05</v>
      </c>
      <c r="O22" s="60"/>
      <c r="P22" s="38">
        <v>12</v>
      </c>
      <c r="Q22" s="15">
        <v>92</v>
      </c>
      <c r="R22" s="15"/>
      <c r="S22" s="41">
        <v>62</v>
      </c>
      <c r="T22" s="52">
        <f t="shared" si="1"/>
        <v>202.10000000000002</v>
      </c>
      <c r="U22" s="47">
        <v>290</v>
      </c>
    </row>
    <row r="23" spans="4:22" x14ac:dyDescent="0.25">
      <c r="D23" s="155" t="s">
        <v>82</v>
      </c>
      <c r="E23" s="156"/>
      <c r="F23" s="156"/>
      <c r="G23" s="156"/>
      <c r="H23" s="156"/>
      <c r="I23" s="23">
        <v>21</v>
      </c>
      <c r="J23" s="25">
        <v>17</v>
      </c>
      <c r="K23" s="25">
        <v>22</v>
      </c>
      <c r="L23" s="27">
        <v>22</v>
      </c>
      <c r="M23" s="27">
        <v>13</v>
      </c>
      <c r="N23" s="27">
        <v>24</v>
      </c>
      <c r="O23" s="60">
        <v>23</v>
      </c>
      <c r="P23" s="38">
        <v>22</v>
      </c>
      <c r="Q23" s="15">
        <v>14</v>
      </c>
      <c r="R23" s="15">
        <v>13</v>
      </c>
      <c r="S23" s="41">
        <v>24</v>
      </c>
      <c r="T23" s="52">
        <f t="shared" si="1"/>
        <v>194</v>
      </c>
      <c r="U23" s="47">
        <v>210</v>
      </c>
    </row>
    <row r="24" spans="4:22" x14ac:dyDescent="0.25">
      <c r="D24" s="154" t="s">
        <v>83</v>
      </c>
      <c r="E24" s="154"/>
      <c r="F24" s="154"/>
      <c r="G24" s="154"/>
      <c r="H24" s="155"/>
      <c r="I24" s="23">
        <v>11</v>
      </c>
      <c r="J24" s="25">
        <v>8</v>
      </c>
      <c r="K24" s="25">
        <v>7.35</v>
      </c>
      <c r="L24" s="27">
        <v>7</v>
      </c>
      <c r="M24" s="27">
        <v>8</v>
      </c>
      <c r="N24" s="27">
        <v>7</v>
      </c>
      <c r="O24" s="60">
        <v>7</v>
      </c>
      <c r="P24" s="38">
        <v>7</v>
      </c>
      <c r="Q24" s="15">
        <v>13</v>
      </c>
      <c r="R24" s="15">
        <v>6</v>
      </c>
      <c r="S24" s="41">
        <v>6</v>
      </c>
      <c r="T24" s="52">
        <f t="shared" si="1"/>
        <v>76.349999999999994</v>
      </c>
      <c r="U24" s="47">
        <v>110</v>
      </c>
    </row>
    <row r="25" spans="4:22" x14ac:dyDescent="0.25">
      <c r="D25" s="154" t="s">
        <v>84</v>
      </c>
      <c r="E25" s="154"/>
      <c r="F25" s="154"/>
      <c r="G25" s="154"/>
      <c r="H25" s="155"/>
      <c r="I25" s="23">
        <v>20</v>
      </c>
      <c r="J25" s="25">
        <v>30</v>
      </c>
      <c r="K25" s="25"/>
      <c r="L25" s="27"/>
      <c r="M25" s="27">
        <v>30</v>
      </c>
      <c r="N25" s="27"/>
      <c r="O25" s="60"/>
      <c r="P25" s="38"/>
      <c r="Q25" s="15"/>
      <c r="R25" s="15"/>
      <c r="S25" s="41"/>
      <c r="T25" s="52">
        <f t="shared" si="1"/>
        <v>60</v>
      </c>
      <c r="U25" s="47">
        <v>200</v>
      </c>
    </row>
    <row r="26" spans="4:22" x14ac:dyDescent="0.25">
      <c r="D26" s="154" t="s">
        <v>85</v>
      </c>
      <c r="E26" s="154"/>
      <c r="F26" s="154"/>
      <c r="G26" s="154"/>
      <c r="H26" s="155"/>
      <c r="I26" s="23">
        <v>0.6</v>
      </c>
      <c r="J26" s="25">
        <v>7.0000000000000007E-2</v>
      </c>
      <c r="K26" s="25"/>
      <c r="L26" s="27">
        <v>7.0000000000000007E-2</v>
      </c>
      <c r="M26" s="27">
        <v>7.0000000000000007E-2</v>
      </c>
      <c r="N26" s="27"/>
      <c r="O26" s="60">
        <v>7.0000000000000007E-2</v>
      </c>
      <c r="P26" s="38">
        <v>7.0000000000000007E-2</v>
      </c>
      <c r="Q26" s="15"/>
      <c r="R26" s="15">
        <v>7.0000000000000007E-2</v>
      </c>
      <c r="S26" s="41">
        <v>7.0000000000000007E-2</v>
      </c>
      <c r="T26" s="52">
        <f t="shared" si="1"/>
        <v>0.49000000000000005</v>
      </c>
      <c r="U26" s="27"/>
    </row>
    <row r="27" spans="4:22" x14ac:dyDescent="0.25">
      <c r="D27" s="154" t="s">
        <v>86</v>
      </c>
      <c r="E27" s="154"/>
      <c r="F27" s="154"/>
      <c r="G27" s="154"/>
      <c r="H27" s="155"/>
      <c r="I27" s="23">
        <v>0.6</v>
      </c>
      <c r="J27" s="25"/>
      <c r="K27" s="25">
        <v>0.05</v>
      </c>
      <c r="L27" s="27"/>
      <c r="M27" s="27">
        <v>0.05</v>
      </c>
      <c r="N27" s="27"/>
      <c r="O27" s="60"/>
      <c r="P27" s="38">
        <v>0.05</v>
      </c>
      <c r="Q27" s="15"/>
      <c r="R27" s="15"/>
      <c r="S27" s="41"/>
      <c r="T27" s="52">
        <f t="shared" si="1"/>
        <v>0.15000000000000002</v>
      </c>
      <c r="U27" s="27"/>
    </row>
    <row r="28" spans="4:22" x14ac:dyDescent="0.25">
      <c r="D28" s="154" t="s">
        <v>87</v>
      </c>
      <c r="E28" s="154"/>
      <c r="F28" s="154"/>
      <c r="G28" s="154"/>
      <c r="H28" s="155"/>
      <c r="I28" s="23">
        <v>30</v>
      </c>
      <c r="J28" s="25">
        <v>27</v>
      </c>
      <c r="K28" s="25">
        <v>30</v>
      </c>
      <c r="L28" s="27">
        <v>41</v>
      </c>
      <c r="M28" s="27">
        <v>40</v>
      </c>
      <c r="N28" s="27">
        <v>41</v>
      </c>
      <c r="O28" s="60">
        <v>39</v>
      </c>
      <c r="P28" s="38">
        <v>43</v>
      </c>
      <c r="Q28" s="15">
        <v>42</v>
      </c>
      <c r="R28" s="15">
        <v>42</v>
      </c>
      <c r="S28" s="41">
        <v>33</v>
      </c>
      <c r="T28" s="52">
        <f t="shared" si="1"/>
        <v>378</v>
      </c>
      <c r="U28" s="47">
        <v>300</v>
      </c>
    </row>
    <row r="29" spans="4:22" x14ac:dyDescent="0.25">
      <c r="D29" s="154" t="s">
        <v>88</v>
      </c>
      <c r="E29" s="154"/>
      <c r="F29" s="154"/>
      <c r="G29" s="154"/>
      <c r="H29" s="155"/>
      <c r="I29" s="23">
        <v>0.5</v>
      </c>
      <c r="J29" s="25"/>
      <c r="K29" s="25"/>
      <c r="L29" s="27">
        <v>0.04</v>
      </c>
      <c r="M29" s="27"/>
      <c r="N29" s="27">
        <v>0.04</v>
      </c>
      <c r="O29" s="60"/>
      <c r="P29" s="38">
        <v>0.04</v>
      </c>
      <c r="Q29" s="15"/>
      <c r="R29" s="15">
        <f>+Q29+P29+O29+N29+M29+L29+K29+J29</f>
        <v>0.12</v>
      </c>
      <c r="S29" s="41">
        <v>0.04</v>
      </c>
      <c r="T29" s="52">
        <f>S29</f>
        <v>0.04</v>
      </c>
      <c r="U29" s="27"/>
    </row>
    <row r="30" spans="4:22" x14ac:dyDescent="0.25">
      <c r="D30" s="154" t="s">
        <v>89</v>
      </c>
      <c r="E30" s="154"/>
      <c r="F30" s="154"/>
      <c r="G30" s="154"/>
      <c r="H30" s="155"/>
      <c r="I30" s="23">
        <v>3</v>
      </c>
      <c r="J30" s="25"/>
      <c r="K30" s="25"/>
      <c r="L30" s="27"/>
      <c r="M30" s="27"/>
      <c r="N30" s="27">
        <v>0.1</v>
      </c>
      <c r="O30" s="60"/>
      <c r="P30" s="38"/>
      <c r="Q30" s="15">
        <v>0.1</v>
      </c>
      <c r="R30" s="15"/>
      <c r="S30" s="41"/>
      <c r="T30" s="52">
        <f>S30+R30+Q30+P30+O30+N30+M30+L30+K30+J30</f>
        <v>0.2</v>
      </c>
      <c r="U30" s="27"/>
    </row>
    <row r="31" spans="4:22" ht="15.75" thickBot="1" x14ac:dyDescent="0.3">
      <c r="D31" s="154" t="s">
        <v>90</v>
      </c>
      <c r="E31" s="154"/>
      <c r="F31" s="154"/>
      <c r="G31" s="154"/>
      <c r="H31" s="155"/>
      <c r="I31" s="24">
        <v>5</v>
      </c>
      <c r="J31" s="26">
        <v>2</v>
      </c>
      <c r="K31" s="26">
        <v>5</v>
      </c>
      <c r="L31" s="28">
        <v>4</v>
      </c>
      <c r="M31" s="28">
        <v>3</v>
      </c>
      <c r="N31" s="28">
        <v>3</v>
      </c>
      <c r="O31" s="61">
        <v>4</v>
      </c>
      <c r="P31" s="42">
        <v>5</v>
      </c>
      <c r="Q31" s="43">
        <v>5</v>
      </c>
      <c r="R31" s="44">
        <v>4</v>
      </c>
      <c r="S31" s="45">
        <v>5</v>
      </c>
      <c r="T31" s="52">
        <f>S31+R31+Q31+P31+O31+N31+M31+L31+K31+J31</f>
        <v>40</v>
      </c>
      <c r="U31" s="48">
        <v>50</v>
      </c>
    </row>
  </sheetData>
  <mergeCells count="39">
    <mergeCell ref="D9:H9"/>
    <mergeCell ref="D4:H4"/>
    <mergeCell ref="D5:H5"/>
    <mergeCell ref="D6:H6"/>
    <mergeCell ref="D7:H7"/>
    <mergeCell ref="D8:H8"/>
    <mergeCell ref="D20:H20"/>
    <mergeCell ref="D21:H21"/>
    <mergeCell ref="D10:H10"/>
    <mergeCell ref="D11:H11"/>
    <mergeCell ref="D12:H12"/>
    <mergeCell ref="D15:H15"/>
    <mergeCell ref="O13:O14"/>
    <mergeCell ref="D28:H28"/>
    <mergeCell ref="D29:H29"/>
    <mergeCell ref="D30:H30"/>
    <mergeCell ref="D31:H31"/>
    <mergeCell ref="D23:H23"/>
    <mergeCell ref="I13:I14"/>
    <mergeCell ref="D22:H22"/>
    <mergeCell ref="D24:H24"/>
    <mergeCell ref="D25:H25"/>
    <mergeCell ref="D26:H26"/>
    <mergeCell ref="D27:H27"/>
    <mergeCell ref="D16:H16"/>
    <mergeCell ref="D17:H17"/>
    <mergeCell ref="D18:H18"/>
    <mergeCell ref="D19:H19"/>
    <mergeCell ref="J13:J14"/>
    <mergeCell ref="K13:K14"/>
    <mergeCell ref="L13:L14"/>
    <mergeCell ref="M13:M14"/>
    <mergeCell ref="N13:N14"/>
    <mergeCell ref="U13:U14"/>
    <mergeCell ref="P13:P14"/>
    <mergeCell ref="Q13:Q14"/>
    <mergeCell ref="R13:R14"/>
    <mergeCell ref="S13:S14"/>
    <mergeCell ref="T13:T14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6"/>
  <sheetViews>
    <sheetView workbookViewId="0">
      <selection activeCell="H12" sqref="H12"/>
    </sheetView>
  </sheetViews>
  <sheetFormatPr defaultRowHeight="15" x14ac:dyDescent="0.25"/>
  <cols>
    <col min="3" max="3" width="9" bestFit="1" customWidth="1"/>
    <col min="5" max="6" width="11.5703125" bestFit="1" customWidth="1"/>
  </cols>
  <sheetData>
    <row r="3" spans="2:6" ht="15.75" thickBot="1" x14ac:dyDescent="0.3"/>
    <row r="4" spans="2:6" ht="15.75" thickBot="1" x14ac:dyDescent="0.3">
      <c r="B4" s="39"/>
      <c r="C4" s="64" t="s">
        <v>7</v>
      </c>
      <c r="D4" s="62" t="s">
        <v>94</v>
      </c>
      <c r="E4" s="62" t="s">
        <v>95</v>
      </c>
      <c r="F4" s="63" t="s">
        <v>96</v>
      </c>
    </row>
    <row r="5" spans="2:6" x14ac:dyDescent="0.25">
      <c r="B5" s="65">
        <v>10</v>
      </c>
      <c r="C5" s="58">
        <v>49.976999999999997</v>
      </c>
      <c r="D5" s="59">
        <v>65.004000000000005</v>
      </c>
      <c r="E5" s="59">
        <v>253.619</v>
      </c>
      <c r="F5" s="57">
        <v>1872.3040000000001</v>
      </c>
    </row>
    <row r="6" spans="2:6" x14ac:dyDescent="0.25">
      <c r="B6" s="66">
        <v>9</v>
      </c>
      <c r="C6" s="68">
        <v>59.713000000000001</v>
      </c>
      <c r="D6" s="15">
        <v>51.88</v>
      </c>
      <c r="E6" s="15">
        <v>256.54899999999998</v>
      </c>
      <c r="F6" s="41">
        <v>1693.8879999999999</v>
      </c>
    </row>
    <row r="7" spans="2:6" x14ac:dyDescent="0.25">
      <c r="B7" s="66">
        <v>8</v>
      </c>
      <c r="C7" s="68">
        <v>52.859000000000002</v>
      </c>
      <c r="D7" s="15">
        <v>66.282499999999999</v>
      </c>
      <c r="E7" s="15">
        <v>317.07049999999998</v>
      </c>
      <c r="F7" s="41">
        <v>1938.135</v>
      </c>
    </row>
    <row r="8" spans="2:6" x14ac:dyDescent="0.25">
      <c r="B8" s="66">
        <v>7</v>
      </c>
      <c r="C8" s="68">
        <v>81.737499999999997</v>
      </c>
      <c r="D8" s="15">
        <v>61.557000000000002</v>
      </c>
      <c r="E8" s="15">
        <v>239.96700000000001</v>
      </c>
      <c r="F8" s="41">
        <v>1932.3040000000001</v>
      </c>
    </row>
    <row r="9" spans="2:6" x14ac:dyDescent="0.25">
      <c r="B9" s="66">
        <v>6</v>
      </c>
      <c r="C9" s="68">
        <v>45.793999999999997</v>
      </c>
      <c r="D9" s="15">
        <v>49.915999999999997</v>
      </c>
      <c r="E9" s="15">
        <v>260.83199999999999</v>
      </c>
      <c r="F9" s="41">
        <v>1786.25</v>
      </c>
    </row>
    <row r="10" spans="2:6" x14ac:dyDescent="0.25">
      <c r="B10" s="66">
        <v>5</v>
      </c>
      <c r="C10" s="68">
        <v>53.991500000000002</v>
      </c>
      <c r="D10" s="15">
        <v>59.93</v>
      </c>
      <c r="E10" s="15">
        <v>279.63900000000001</v>
      </c>
      <c r="F10" s="41">
        <v>1776.538</v>
      </c>
    </row>
    <row r="11" spans="2:6" x14ac:dyDescent="0.25">
      <c r="B11" s="66">
        <v>4</v>
      </c>
      <c r="C11" s="68">
        <v>56.862499999999997</v>
      </c>
      <c r="D11" s="15">
        <v>64.667000000000002</v>
      </c>
      <c r="E11" s="15">
        <v>262.92099999999999</v>
      </c>
      <c r="F11" s="41">
        <v>1862.12</v>
      </c>
    </row>
    <row r="12" spans="2:6" x14ac:dyDescent="0.25">
      <c r="B12" s="66">
        <v>3</v>
      </c>
      <c r="C12" s="68">
        <v>57.698999999999998</v>
      </c>
      <c r="D12" s="15">
        <v>68.162999999999997</v>
      </c>
      <c r="E12" s="15">
        <v>246.267</v>
      </c>
      <c r="F12" s="41">
        <v>1830.11</v>
      </c>
    </row>
    <row r="13" spans="2:6" x14ac:dyDescent="0.25">
      <c r="B13" s="66">
        <v>2</v>
      </c>
      <c r="C13" s="68">
        <v>54.658499999999997</v>
      </c>
      <c r="D13" s="15">
        <v>72.337999999999994</v>
      </c>
      <c r="E13" s="15">
        <v>221.82085000000001</v>
      </c>
      <c r="F13" s="41">
        <v>1839.25</v>
      </c>
    </row>
    <row r="14" spans="2:6" ht="15.75" thickBot="1" x14ac:dyDescent="0.3">
      <c r="B14" s="67">
        <v>1</v>
      </c>
      <c r="C14" s="69">
        <v>41.826999999999998</v>
      </c>
      <c r="D14" s="44">
        <v>43.158000000000001</v>
      </c>
      <c r="E14" s="44">
        <v>252.69800000000001</v>
      </c>
      <c r="F14" s="45">
        <v>1545.47</v>
      </c>
    </row>
    <row r="15" spans="2:6" x14ac:dyDescent="0.25">
      <c r="C15">
        <f>SUM(C5:C14)</f>
        <v>555.11900000000003</v>
      </c>
      <c r="D15">
        <f>SUM(D5:D14)</f>
        <v>602.89549999999997</v>
      </c>
      <c r="E15">
        <f>SUM(E5:E14)</f>
        <v>2591.3833500000001</v>
      </c>
      <c r="F15">
        <f>SUM(F5:F14)</f>
        <v>18076.369000000002</v>
      </c>
    </row>
    <row r="16" spans="2:6" x14ac:dyDescent="0.25">
      <c r="C16">
        <v>55.61</v>
      </c>
      <c r="D16">
        <v>60.89</v>
      </c>
      <c r="E16">
        <v>259.13</v>
      </c>
      <c r="F16">
        <v>1812.2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ДС-28</dc:creator>
  <cp:lastModifiedBy>ДС-28</cp:lastModifiedBy>
  <cp:lastPrinted>2025-01-24T08:58:21Z</cp:lastPrinted>
  <dcterms:created xsi:type="dcterms:W3CDTF">2016-02-29T11:49:44Z</dcterms:created>
  <dcterms:modified xsi:type="dcterms:W3CDTF">2025-01-24T08:58:24Z</dcterms:modified>
</cp:coreProperties>
</file>